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'Arkusz1'!$17:$17</definedName>
  </definedNames>
  <calcPr fullCalcOnLoad="1"/>
</workbook>
</file>

<file path=xl/sharedStrings.xml><?xml version="1.0" encoding="utf-8"?>
<sst xmlns="http://schemas.openxmlformats.org/spreadsheetml/2006/main" count="294" uniqueCount="148">
  <si>
    <t>Lp.</t>
  </si>
  <si>
    <t>Projekt</t>
  </si>
  <si>
    <t>w tym:</t>
  </si>
  <si>
    <t>Planowane wydatki</t>
  </si>
  <si>
    <t>środki z budżetu UE</t>
  </si>
  <si>
    <t>środki z budżetu krajowego</t>
  </si>
  <si>
    <t>z tego:</t>
  </si>
  <si>
    <t>wydatki razem</t>
  </si>
  <si>
    <t>pożyczki i kredyty</t>
  </si>
  <si>
    <t>obligacje</t>
  </si>
  <si>
    <t>pozostałe **</t>
  </si>
  <si>
    <t>Środki z budżetu UE</t>
  </si>
  <si>
    <t>pozostałe</t>
  </si>
  <si>
    <t>Środki z budżetu krajowego **</t>
  </si>
  <si>
    <t>Wydatki Razem</t>
  </si>
  <si>
    <t>(10+11+12)</t>
  </si>
  <si>
    <t>(6+7)</t>
  </si>
  <si>
    <t>(9+13)</t>
  </si>
  <si>
    <t>(14+15+16+17)</t>
  </si>
  <si>
    <t>Wydatki majątkowe razem</t>
  </si>
  <si>
    <t>1.1</t>
  </si>
  <si>
    <t>..................</t>
  </si>
  <si>
    <t>................</t>
  </si>
  <si>
    <t>1.2</t>
  </si>
  <si>
    <t>Wydatki bieżące razem</t>
  </si>
  <si>
    <t>** środki własne JTS, współfinansowanie z budżetu państwa oraz inne</t>
  </si>
  <si>
    <t>*  wydatki obejmują wydatki bieżące i majątkowe (dotyczące inwestycji rocznych i ujętych w wieloletnim programie inwestycyjnym)</t>
  </si>
  <si>
    <t>x</t>
  </si>
  <si>
    <t>z tego źródła finansowania:</t>
  </si>
  <si>
    <t>Wydatki w okresie realizacji projektu (całkowita wartość Projektu)</t>
  </si>
  <si>
    <t>pożyczki na prefinan-              sowanie z budżetu państwa</t>
  </si>
  <si>
    <t>Klasyfi-                 kacja (dział, rozdział)</t>
  </si>
  <si>
    <t>z tego                                      2004</t>
  </si>
  <si>
    <t>Wydatki* na programy i projekty realizowane</t>
  </si>
  <si>
    <r>
      <t xml:space="preserve">Program: </t>
    </r>
    <r>
      <rPr>
        <b/>
        <sz val="8"/>
        <rFont val="Arial CE"/>
        <family val="2"/>
      </rPr>
      <t>ZPORR</t>
    </r>
  </si>
  <si>
    <t>Działanie: 1.5 Infrastruktura społeczeństwa informacyjnego</t>
  </si>
  <si>
    <t>Razem</t>
  </si>
  <si>
    <t>Rady Miejskiej w Łodzi</t>
  </si>
  <si>
    <t>Priorytet: 1. Rozbudowa i modernizacja infrastruktury służącej wzmacnianiu konkurencyjności regionów</t>
  </si>
  <si>
    <t>Priorytet: 3.Rozwój lokalny</t>
  </si>
  <si>
    <t>Działanie: 3.3. Zdegradowane obszary miejskie, poprzemysłowe i powojskowe</t>
  </si>
  <si>
    <t>Działanie: 2.2 Wyrównywanie szans edukacyjnych poprzez programy stypendialne</t>
  </si>
  <si>
    <t>2.1</t>
  </si>
  <si>
    <t>2.2</t>
  </si>
  <si>
    <t>Nazwa projektu:Rewitalizacja wielkomiejskiej zabudowy Łodzi w rejonie ul. Nawrot - renowacja budynków przy ul. Nawrot 7</t>
  </si>
  <si>
    <t>Priorytet: 2 Bezpieczniejsza infrastruktura drogowa</t>
  </si>
  <si>
    <t>Działanie: 2.2 Usprawnienie przejazdów drogami krajowymi przez miasta na prawach powiatu</t>
  </si>
  <si>
    <t>Nazwa projektu: Modernizacja ciągu komunikacyjnego Wojska Polskiego - Brzezińska na odcinku od ul. Strykowskiej do ul. Spiskiej wraz z wiaduktem (droga krajowa nr 72 (nr projektu SPOT/2.2/40/04</t>
  </si>
  <si>
    <t>1.3</t>
  </si>
  <si>
    <t>1.4</t>
  </si>
  <si>
    <t>2.3</t>
  </si>
  <si>
    <t>1.5</t>
  </si>
  <si>
    <r>
      <t xml:space="preserve">Program: </t>
    </r>
    <r>
      <rPr>
        <b/>
        <sz val="8"/>
        <rFont val="Arial CE"/>
        <family val="2"/>
      </rPr>
      <t>Fundusz Spójności</t>
    </r>
  </si>
  <si>
    <t>1.6</t>
  </si>
  <si>
    <t>Nazwa projektu: Oczyszczanie ścieków w Łodzi (Faza I)</t>
  </si>
  <si>
    <t>Nazwa projektu: Gospodarka odpadami komunalnymi w Łodzi</t>
  </si>
  <si>
    <r>
      <t xml:space="preserve">Program: </t>
    </r>
    <r>
      <rPr>
        <b/>
        <sz val="8"/>
        <rFont val="Arial CE"/>
        <family val="2"/>
      </rPr>
      <t>Sektorowy Program Operacyjny Transport</t>
    </r>
  </si>
  <si>
    <t xml:space="preserve">Działanie: 2.1 Rozwój umiejętności powiązany z potrzebami regionalnego rynku pracy i możliwości kształcenia ustawicznego w regionie </t>
  </si>
  <si>
    <t xml:space="preserve">Nazwa projektu: Elektroniczny Obieg Dokumentów dla Mieszkańców </t>
  </si>
  <si>
    <t>Działanie: 2.6 Regionalne strategie innowacyjne i transfer wiedzy</t>
  </si>
  <si>
    <t>Nazwa projektu: Klaster łódzki jako sieć współpracy w zakresie innowacji w regionie</t>
  </si>
  <si>
    <t>Priorytet: 2 Wzmocnienie Rozwoju Zasobów Ludzkich w Regionach Zintegrowanego Programu Operacyjnego Rozwoju Regionalnego 2004-2006</t>
  </si>
  <si>
    <t>2.4</t>
  </si>
  <si>
    <t xml:space="preserve">Priorytet: I Aktywna polityka rynku pracy oraz integracji zawodowej i społecznej </t>
  </si>
  <si>
    <t>Działanie: 1.5 Promocja aktywnej polityki społecznej poprzez wsparcie grup szczególnego ryzyka</t>
  </si>
  <si>
    <t>Nazwa projektu: Kultura i tradycja włókienniczej Łodzi dla bezrobotnych</t>
  </si>
  <si>
    <t>Program: Sektorowy Program Operacyjny Rozwój Zasobów Ludzkich 2004-2006</t>
  </si>
  <si>
    <t xml:space="preserve">Priorytet: Rozbudowa i modernizacja infrastruktury służącej wzmacnianiu konkurencyjności regionów </t>
  </si>
  <si>
    <t>Nazwa projektu: System Informacji o Terenie dla miasta Łodzi - faza V</t>
  </si>
  <si>
    <t>Nazwa projektu: Nowa szansa dla Żaka</t>
  </si>
  <si>
    <t>2006 r.</t>
  </si>
  <si>
    <t>Program: Wspólnoty Europejskiej SOCRATES - COMENIUS</t>
  </si>
  <si>
    <t>2.5</t>
  </si>
  <si>
    <t>Kategoria interwencji funduszy struktur-          ralnych</t>
  </si>
  <si>
    <t>Nazwa projektu:e-Łódź  zakup i wdrożenie "elektronicznego urzędu" w Urzędzie Miasta Łodzi</t>
  </si>
  <si>
    <t>Nazwa projektu: Przebudowa drogi krajowej Nr 1 - Al. Włókniarzy na odcinku od ul. Zgierskiej do ul. Pabianickiej (nr projektu SPOT/2.2/39/04)</t>
  </si>
  <si>
    <t>2.6</t>
  </si>
  <si>
    <r>
      <t xml:space="preserve">Program: </t>
    </r>
    <r>
      <rPr>
        <b/>
        <sz val="8"/>
        <rFont val="Arial CE"/>
        <family val="2"/>
      </rPr>
      <t>PHARE 2003 Promocja Zatrudnienia i Rozwoju Zasobów Ludzkich "Wsparcie Na Modernizację Oferty Edukacyjnej'</t>
    </r>
  </si>
  <si>
    <t>Nazwa projektu: Zakup sprzętu do komputerowego projektowania wyrobów piekarsko – ciastkarskich</t>
  </si>
  <si>
    <r>
      <t xml:space="preserve">Program: </t>
    </r>
    <r>
      <rPr>
        <b/>
        <sz val="8"/>
        <rFont val="Arial CE"/>
        <family val="2"/>
      </rPr>
      <t>PHARE 2003 Promocja Zatrudnienia i Rozwoju Zasobów Ludzkich "Wsparcie Na Modernizację Oferty Edukacyjnej"</t>
    </r>
  </si>
  <si>
    <t>Nazwa projektu: Pozyskanie sprzętu do modernizacji oferty edukacyjnej z zakresu grafiki komputerowej</t>
  </si>
  <si>
    <t>Nazwa projektu: Zakup stacji dydaktycznej do organizacji zajęć specjalizujących dla uczniów łódzkich szkół zawodowych zgodnie z oczekiwaniami lokalnego rynku pracy</t>
  </si>
  <si>
    <t>Nazwa projektu: Zakup sprzętu IT w celu realizacji Programu Modernizacji Oferty Edukacyjnej</t>
  </si>
  <si>
    <t>Nazwa projektu: Zakup sprzętu umożliwiający wdrożenie programu modernizacji</t>
  </si>
  <si>
    <t>Priorytet 2: Wzmocnienie rozwoju zasobów ludzkich w regionach</t>
  </si>
  <si>
    <t>Działanie: 2.1 Rozwój umiejętności powiązany z potrzebami regionalnego rynku pracy i możliwości kształcenia ustawicznego w regionie</t>
  </si>
  <si>
    <t>Nazwa projektu: Przygotowanie dorosłych do osiągania kwalifikacji oczekiwanych na rynku pracy</t>
  </si>
  <si>
    <t>Nazwa projektu: Nowa szansa dla przyszłego Żaka II</t>
  </si>
  <si>
    <t xml:space="preserve"> </t>
  </si>
  <si>
    <t>Program: Wspólnoty Europejskiej - Leonardo da Vinci</t>
  </si>
  <si>
    <t>Nazwa projektu: Realizacja programu Leonardo da Vinci w szkołach i placówkach oświatowych</t>
  </si>
  <si>
    <t>Nazwa projektu: Realizacja programu Socrates - Comenius - Akcja 1 w Liceach Ogólnokształcących</t>
  </si>
  <si>
    <t>Nazwa projektu: Realizacja programu Socrates - Comenius - Akcja 1 w Gimnazjach</t>
  </si>
  <si>
    <t>Nazwa projektu: Realizacja programu Socrates - Comenius - Akcja 1 w Przedszkolach</t>
  </si>
  <si>
    <t>Nazwa projektu: Realizacja programu Socrates - Comenius - Akcja 1 w Szkołach Podstawowych</t>
  </si>
  <si>
    <t>Nazwa projektu: Zakup sprzętu komputerowego z programami do wspomagania projektowania, na wdrożenie Programu MOE „Projektuję z komputerem – Pracuję"</t>
  </si>
  <si>
    <t>A</t>
  </si>
  <si>
    <t>I. Środki na realizację programów przedakcesyjnych</t>
  </si>
  <si>
    <t>II Fundusze strukturalne</t>
  </si>
  <si>
    <t>III Fundusz Spójności</t>
  </si>
  <si>
    <t>3.1</t>
  </si>
  <si>
    <t>3.2</t>
  </si>
  <si>
    <t>B</t>
  </si>
  <si>
    <t>IV Inne środki</t>
  </si>
  <si>
    <t>4.1</t>
  </si>
  <si>
    <t>4.2</t>
  </si>
  <si>
    <t>4.3</t>
  </si>
  <si>
    <t>4.4</t>
  </si>
  <si>
    <t>4.5</t>
  </si>
  <si>
    <t>4.6</t>
  </si>
  <si>
    <t>Nazwa projektu: "Strategiczne zarządzanie usługami komunalnymi" - wymiana z gminą Titel</t>
  </si>
  <si>
    <t>Program: WYMIANA finansowany w ramach programu UE CARDS</t>
  </si>
  <si>
    <t>I</t>
  </si>
  <si>
    <t>Razem - Wydatki na programy i projekty związane z realizacją zadań j.s.t. (A+B)</t>
  </si>
  <si>
    <t>II</t>
  </si>
  <si>
    <t>OGÓŁEM  (I+II)</t>
  </si>
  <si>
    <t>Razem - Wydatki na programy       i projekty - pozostałe (nie związane z realizacją zadań j.s.t.)</t>
  </si>
  <si>
    <t>Działanie: 1.4 Rozwój turystyki i kultury</t>
  </si>
  <si>
    <t>Nazwa projektu: Kultura i tradycja włókienniczej Łodzi - Modernizacja i zagospodarowanie kompleksu fabrycznego Geyera</t>
  </si>
  <si>
    <t>Działanie: Infrastruktura społeczeństwa informacyjnego</t>
  </si>
  <si>
    <t>Nazwa projektu: Baza usług medycznych udzielanych mieszkańcom m. Łodzi - BUM</t>
  </si>
  <si>
    <t>2.7</t>
  </si>
  <si>
    <r>
      <t xml:space="preserve">Program: </t>
    </r>
    <r>
      <rPr>
        <b/>
        <sz val="8"/>
        <rFont val="Arial CE"/>
        <family val="2"/>
      </rPr>
      <t>INTERREG III B BSR (Baltic Sea Region)</t>
    </r>
  </si>
  <si>
    <t>Priorytet: Wspieranie tworzenia instytucji oraz wzmacnianie transnarodowego rozwoju przestrzennego</t>
  </si>
  <si>
    <t>Nazwa projektu: Orientacja na zdrowie i dobrostan społeczny w Regionie Morza Bałtyckiego/HEPRO</t>
  </si>
  <si>
    <t>ze środków pochodzących z budżetu Unii Europejskiej, o których mowa w art. 5 ust. 3 pkt 1, 2 i 4 ustawy o finansach publicznych</t>
  </si>
  <si>
    <t>w zł</t>
  </si>
  <si>
    <t xml:space="preserve">do uchwały Nr </t>
  </si>
  <si>
    <t xml:space="preserve">z dnia </t>
  </si>
  <si>
    <r>
      <t xml:space="preserve">Program: </t>
    </r>
    <r>
      <rPr>
        <b/>
        <sz val="8"/>
        <rFont val="Arial CE"/>
        <family val="2"/>
      </rPr>
      <t>Sektorowy Program Operacyjny Rozwój Zasobów Ludzkich 2004-2006</t>
    </r>
  </si>
  <si>
    <t>Priorytet: Aktywna polityka rynku pracy oraz integracji zawodowej i społecznej</t>
  </si>
  <si>
    <t>Działanie: Promocja aktywnej polityki społecznej poprzez wsparcie grup szczególnego ryzyka</t>
  </si>
  <si>
    <t>2.8</t>
  </si>
  <si>
    <t>Nazwa projektu: Szkolenie pracowników Miejskiego Ośrodka Pomocy Społecznej w Łodzi</t>
  </si>
  <si>
    <t>.................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</si>
  <si>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</si>
  <si>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Prorytet:2 - Wzmocnienie Rozwoju Zasobów Ludzkich w Regionach ZPORR 2004-2006</t>
  </si>
  <si>
    <t>Działanie 2.4 - Reorientacja zawodowa osób zagrożonych procesami restrukturyzacyjnymi</t>
  </si>
  <si>
    <t>2.9</t>
  </si>
  <si>
    <t>Nazwa projektu: Kompas - nowy kierunek życia</t>
  </si>
  <si>
    <t>z tego                                      2006</t>
  </si>
  <si>
    <t>.............</t>
  </si>
  <si>
    <t>...............</t>
  </si>
  <si>
    <r>
      <t xml:space="preserve">Program: </t>
    </r>
    <r>
      <rPr>
        <b/>
        <sz val="8"/>
        <rFont val="Arial CE"/>
        <family val="2"/>
      </rPr>
      <t>Program Inicjatywy Wspólnotowej EQUAL dla Polski 2004-2006</t>
    </r>
  </si>
  <si>
    <t>Priorytet: Temat A - Ułatwianie wchodzenia i powrotu na rynek pracy osobom mającym trudności z integracją lub reintegracją celem promowania rynku pracy otwartego dla wszystkich</t>
  </si>
  <si>
    <t>Działanie:2</t>
  </si>
  <si>
    <t>Nazwa projektu: Partnerstwo na rzecz Rozwoju EMPATIA - Lokalna solidarność na rzecz równych szans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</si>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</sst>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" fillId="0" borderId="7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" fillId="0" borderId="7" xfId="0" applyFont="1" applyBorder="1" applyAlignment="1">
      <alignment vertical="top"/>
    </xf>
    <xf numFmtId="3" fontId="1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tabSelected="1" workbookViewId="0" topLeftCell="C1">
      <selection activeCell="N1" sqref="N1"/>
    </sheetView>
  </sheetViews>
  <sheetFormatPr defaultColWidth="9.00390625" defaultRowHeight="12.75"/>
  <cols>
    <col min="1" max="1" width="3.875" style="3" customWidth="1"/>
    <col min="2" max="2" width="24.875" style="70" customWidth="1"/>
    <col min="3" max="3" width="8.625" style="3" customWidth="1"/>
    <col min="4" max="4" width="8.375" style="3" customWidth="1"/>
    <col min="5" max="5" width="9.375" style="25" customWidth="1"/>
    <col min="6" max="6" width="9.25390625" style="25" customWidth="1"/>
    <col min="7" max="7" width="9.875" style="25" customWidth="1"/>
    <col min="8" max="8" width="11.625" style="25" bestFit="1" customWidth="1"/>
    <col min="9" max="10" width="8.625" style="25" customWidth="1"/>
    <col min="11" max="11" width="8.75390625" style="25" customWidth="1"/>
    <col min="12" max="12" width="8.625" style="25" customWidth="1"/>
    <col min="13" max="13" width="9.25390625" style="25" customWidth="1"/>
    <col min="14" max="14" width="8.375" style="25" customWidth="1"/>
    <col min="15" max="15" width="9.25390625" style="25" customWidth="1"/>
    <col min="16" max="16" width="8.75390625" style="25" customWidth="1"/>
    <col min="17" max="17" width="9.625" style="25" bestFit="1" customWidth="1"/>
    <col min="18" max="18" width="9.125" style="3" customWidth="1"/>
    <col min="19" max="16384" width="0" style="3" hidden="1" customWidth="1"/>
  </cols>
  <sheetData>
    <row r="1" ht="15.75">
      <c r="N1" s="89" t="s">
        <v>147</v>
      </c>
    </row>
    <row r="2" ht="15.75">
      <c r="N2" s="89" t="s">
        <v>127</v>
      </c>
    </row>
    <row r="3" ht="15.75">
      <c r="N3" s="89" t="s">
        <v>37</v>
      </c>
    </row>
    <row r="4" ht="15.75">
      <c r="N4" s="89" t="s">
        <v>128</v>
      </c>
    </row>
    <row r="6" spans="1:17" s="17" customFormat="1" ht="18">
      <c r="A6" s="145" t="s">
        <v>33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7" s="14" customFormat="1" ht="18">
      <c r="A7" s="146" t="s">
        <v>125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s="14" customFormat="1" ht="12">
      <c r="A8" s="50"/>
      <c r="B8" s="7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17" customFormat="1" ht="12">
      <c r="B9" s="72"/>
      <c r="E9" s="18"/>
      <c r="F9" s="18"/>
      <c r="G9" s="18"/>
      <c r="H9" s="18"/>
      <c r="I9" s="18"/>
      <c r="J9" s="18"/>
      <c r="K9" s="18"/>
      <c r="L9" s="18"/>
      <c r="M9" s="18"/>
      <c r="N9" s="18"/>
      <c r="O9" s="123" t="s">
        <v>126</v>
      </c>
      <c r="P9" s="18"/>
      <c r="Q9" s="18"/>
    </row>
    <row r="10" spans="1:17" ht="11.25">
      <c r="A10" s="130" t="s">
        <v>0</v>
      </c>
      <c r="B10" s="132" t="s">
        <v>1</v>
      </c>
      <c r="C10" s="132" t="s">
        <v>73</v>
      </c>
      <c r="D10" s="132" t="s">
        <v>31</v>
      </c>
      <c r="E10" s="137" t="s">
        <v>29</v>
      </c>
      <c r="F10" s="140" t="s">
        <v>2</v>
      </c>
      <c r="G10" s="141"/>
      <c r="H10" s="140" t="s">
        <v>3</v>
      </c>
      <c r="I10" s="142"/>
      <c r="J10" s="142"/>
      <c r="K10" s="142"/>
      <c r="L10" s="142"/>
      <c r="M10" s="142"/>
      <c r="N10" s="142"/>
      <c r="O10" s="142"/>
      <c r="P10" s="142"/>
      <c r="Q10" s="141"/>
    </row>
    <row r="11" spans="1:17" ht="11.25">
      <c r="A11" s="131"/>
      <c r="B11" s="133"/>
      <c r="C11" s="131"/>
      <c r="D11" s="131"/>
      <c r="E11" s="138"/>
      <c r="F11" s="137" t="s">
        <v>5</v>
      </c>
      <c r="G11" s="137" t="s">
        <v>4</v>
      </c>
      <c r="H11" s="140" t="s">
        <v>70</v>
      </c>
      <c r="I11" s="142"/>
      <c r="J11" s="142"/>
      <c r="K11" s="142"/>
      <c r="L11" s="142"/>
      <c r="M11" s="142"/>
      <c r="N11" s="142"/>
      <c r="O11" s="142"/>
      <c r="P11" s="142"/>
      <c r="Q11" s="141"/>
    </row>
    <row r="12" spans="1:17" ht="11.25">
      <c r="A12" s="131"/>
      <c r="B12" s="133"/>
      <c r="C12" s="131"/>
      <c r="D12" s="131"/>
      <c r="E12" s="138"/>
      <c r="F12" s="138"/>
      <c r="G12" s="138"/>
      <c r="H12" s="137" t="s">
        <v>14</v>
      </c>
      <c r="I12" s="140" t="s">
        <v>6</v>
      </c>
      <c r="J12" s="142"/>
      <c r="K12" s="142"/>
      <c r="L12" s="142"/>
      <c r="M12" s="142"/>
      <c r="N12" s="142"/>
      <c r="O12" s="142"/>
      <c r="P12" s="142"/>
      <c r="Q12" s="141"/>
    </row>
    <row r="13" spans="1:17" ht="11.25">
      <c r="A13" s="131"/>
      <c r="B13" s="133"/>
      <c r="C13" s="131"/>
      <c r="D13" s="131"/>
      <c r="E13" s="138"/>
      <c r="F13" s="138"/>
      <c r="G13" s="138"/>
      <c r="H13" s="150"/>
      <c r="I13" s="140" t="s">
        <v>13</v>
      </c>
      <c r="J13" s="142"/>
      <c r="K13" s="142"/>
      <c r="L13" s="141"/>
      <c r="M13" s="140" t="s">
        <v>11</v>
      </c>
      <c r="N13" s="142"/>
      <c r="O13" s="142"/>
      <c r="P13" s="142"/>
      <c r="Q13" s="141"/>
    </row>
    <row r="14" spans="1:17" ht="11.25">
      <c r="A14" s="131"/>
      <c r="B14" s="133"/>
      <c r="C14" s="131"/>
      <c r="D14" s="131"/>
      <c r="E14" s="138"/>
      <c r="F14" s="138"/>
      <c r="G14" s="138"/>
      <c r="H14" s="150"/>
      <c r="I14" s="137" t="s">
        <v>7</v>
      </c>
      <c r="J14" s="140" t="s">
        <v>28</v>
      </c>
      <c r="K14" s="143"/>
      <c r="L14" s="144"/>
      <c r="M14" s="137" t="s">
        <v>7</v>
      </c>
      <c r="N14" s="140" t="s">
        <v>28</v>
      </c>
      <c r="O14" s="142"/>
      <c r="P14" s="142"/>
      <c r="Q14" s="141"/>
    </row>
    <row r="15" spans="1:17" ht="67.5">
      <c r="A15" s="125"/>
      <c r="B15" s="134"/>
      <c r="C15" s="125"/>
      <c r="D15" s="125"/>
      <c r="E15" s="139"/>
      <c r="F15" s="139"/>
      <c r="G15" s="139"/>
      <c r="H15" s="151"/>
      <c r="I15" s="139"/>
      <c r="J15" s="28" t="s">
        <v>8</v>
      </c>
      <c r="K15" s="29" t="s">
        <v>9</v>
      </c>
      <c r="L15" s="30" t="s">
        <v>10</v>
      </c>
      <c r="M15" s="139"/>
      <c r="N15" s="28" t="s">
        <v>30</v>
      </c>
      <c r="O15" s="28" t="s">
        <v>8</v>
      </c>
      <c r="P15" s="29" t="s">
        <v>9</v>
      </c>
      <c r="Q15" s="32" t="s">
        <v>12</v>
      </c>
    </row>
    <row r="16" spans="1:17" ht="11.25">
      <c r="A16" s="10"/>
      <c r="B16" s="41"/>
      <c r="C16" s="10"/>
      <c r="D16" s="10"/>
      <c r="E16" s="61" t="s">
        <v>16</v>
      </c>
      <c r="F16" s="27"/>
      <c r="G16" s="27"/>
      <c r="H16" s="61" t="s">
        <v>17</v>
      </c>
      <c r="I16" s="61" t="s">
        <v>15</v>
      </c>
      <c r="J16" s="27"/>
      <c r="K16" s="27"/>
      <c r="L16" s="36"/>
      <c r="M16" s="61" t="s">
        <v>18</v>
      </c>
      <c r="N16" s="27"/>
      <c r="O16" s="27"/>
      <c r="P16" s="27"/>
      <c r="Q16" s="36"/>
    </row>
    <row r="17" spans="1:18" s="56" customFormat="1" ht="11.25">
      <c r="A17" s="1">
        <v>1</v>
      </c>
      <c r="B17" s="69">
        <v>2</v>
      </c>
      <c r="C17" s="1">
        <v>3</v>
      </c>
      <c r="D17" s="1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57">
        <v>12</v>
      </c>
      <c r="M17" s="19">
        <v>13</v>
      </c>
      <c r="N17" s="19">
        <v>14</v>
      </c>
      <c r="O17" s="19">
        <v>15</v>
      </c>
      <c r="P17" s="19">
        <v>16</v>
      </c>
      <c r="Q17" s="57">
        <v>17</v>
      </c>
      <c r="R17" s="98"/>
    </row>
    <row r="18" spans="1:17" ht="24.75" customHeight="1">
      <c r="A18" s="62" t="s">
        <v>96</v>
      </c>
      <c r="B18" s="73" t="s">
        <v>19</v>
      </c>
      <c r="C18" s="148" t="s">
        <v>27</v>
      </c>
      <c r="D18" s="149"/>
      <c r="E18" s="44">
        <f>F18+G18</f>
        <v>533054999</v>
      </c>
      <c r="F18" s="44">
        <f>F19+F75+F158</f>
        <v>241907457</v>
      </c>
      <c r="G18" s="44">
        <f>G19+G75+G158</f>
        <v>291147542</v>
      </c>
      <c r="H18" s="44">
        <f>I18+M18</f>
        <v>206485648</v>
      </c>
      <c r="I18" s="44">
        <f>J18+K18+L18</f>
        <v>74029477</v>
      </c>
      <c r="J18" s="44">
        <f>J113+J161+J171</f>
        <v>0</v>
      </c>
      <c r="K18" s="44">
        <f>K113+K161+K171</f>
        <v>0</v>
      </c>
      <c r="L18" s="44">
        <f>L19+L75+L158</f>
        <v>74029477</v>
      </c>
      <c r="M18" s="44">
        <f>N18+O18+P18+Q18</f>
        <v>132456171</v>
      </c>
      <c r="N18" s="44"/>
      <c r="O18" s="44"/>
      <c r="P18" s="44"/>
      <c r="Q18" s="44">
        <f>Q19+Q75+Q158</f>
        <v>132456171</v>
      </c>
    </row>
    <row r="19" spans="1:17" ht="33.75">
      <c r="A19" s="96"/>
      <c r="B19" s="80" t="s">
        <v>97</v>
      </c>
      <c r="C19" s="1"/>
      <c r="D19" s="56"/>
      <c r="E19" s="45">
        <f>F19+G19</f>
        <v>611036</v>
      </c>
      <c r="F19" s="85">
        <f>F22+F32+F41+F50+F59+F68</f>
        <v>188692</v>
      </c>
      <c r="G19" s="45">
        <f>G22+G32+G41+G50+G59+G68</f>
        <v>422344</v>
      </c>
      <c r="H19" s="85">
        <f>I19+M19</f>
        <v>611036</v>
      </c>
      <c r="I19" s="45">
        <f>J19+K19+L19</f>
        <v>188692</v>
      </c>
      <c r="J19" s="85"/>
      <c r="K19" s="45"/>
      <c r="L19" s="85">
        <f>L22+L32+L41+L50+L59+L68</f>
        <v>188692</v>
      </c>
      <c r="M19" s="45">
        <f>N19+O19+P19+Q19</f>
        <v>422344</v>
      </c>
      <c r="N19" s="85"/>
      <c r="O19" s="45"/>
      <c r="P19" s="85"/>
      <c r="Q19" s="45">
        <f>Q22+Q32+Q41+Q50+Q59+Q68</f>
        <v>422344</v>
      </c>
    </row>
    <row r="20" spans="1:17" ht="56.25">
      <c r="A20" s="52"/>
      <c r="B20" s="65" t="s">
        <v>77</v>
      </c>
      <c r="C20" s="93"/>
      <c r="D20" s="1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45">
      <c r="A21" s="60" t="s">
        <v>20</v>
      </c>
      <c r="B21" s="41" t="s">
        <v>78</v>
      </c>
      <c r="C21" s="93"/>
      <c r="D21" s="1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2" customHeight="1">
      <c r="A22" s="60"/>
      <c r="B22" s="83" t="s">
        <v>36</v>
      </c>
      <c r="C22" s="95"/>
      <c r="D22" s="15"/>
      <c r="E22" s="45">
        <f>F22+G22</f>
        <v>35443</v>
      </c>
      <c r="F22" s="45">
        <f>SUM(F23:F27)</f>
        <v>11311</v>
      </c>
      <c r="G22" s="45">
        <f>SUM(G23:G27)</f>
        <v>24132</v>
      </c>
      <c r="H22" s="45">
        <f>I22+M22</f>
        <v>35443</v>
      </c>
      <c r="I22" s="45">
        <f>J22+K22+L22</f>
        <v>11311</v>
      </c>
      <c r="J22" s="45"/>
      <c r="K22" s="45"/>
      <c r="L22" s="45">
        <f>SUM(L23:L28)</f>
        <v>11311</v>
      </c>
      <c r="M22" s="45">
        <f>N22+O22+P22+Q22</f>
        <v>24132</v>
      </c>
      <c r="N22" s="45"/>
      <c r="O22" s="45"/>
      <c r="P22" s="45"/>
      <c r="Q22" s="45">
        <f>SUM(Q23:Q28)</f>
        <v>24132</v>
      </c>
    </row>
    <row r="23" spans="1:17" ht="12" customHeight="1">
      <c r="A23" s="60"/>
      <c r="B23" s="75" t="s">
        <v>32</v>
      </c>
      <c r="C23" s="93"/>
      <c r="D23" s="11">
        <v>801</v>
      </c>
      <c r="E23" s="20"/>
      <c r="F23" s="20"/>
      <c r="G23" s="20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2" customHeight="1">
      <c r="A24" s="60"/>
      <c r="B24" s="48">
        <v>2005</v>
      </c>
      <c r="C24" s="93"/>
      <c r="D24" s="1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" customHeight="1">
      <c r="A25" s="60"/>
      <c r="B25" s="48">
        <v>2006</v>
      </c>
      <c r="C25" s="93"/>
      <c r="D25" s="11">
        <v>80195</v>
      </c>
      <c r="E25" s="20">
        <f>F25+G25</f>
        <v>35443</v>
      </c>
      <c r="F25" s="20">
        <v>11311</v>
      </c>
      <c r="G25" s="20">
        <v>24132</v>
      </c>
      <c r="H25" s="26">
        <f>I25+M25</f>
        <v>35443</v>
      </c>
      <c r="I25" s="26">
        <f>J25+K25+L25</f>
        <v>11311</v>
      </c>
      <c r="J25" s="26"/>
      <c r="K25" s="26"/>
      <c r="L25" s="26">
        <v>11311</v>
      </c>
      <c r="M25" s="26">
        <f>N25+O25+P25+Q25</f>
        <v>24132</v>
      </c>
      <c r="N25" s="26"/>
      <c r="O25" s="26"/>
      <c r="P25" s="26"/>
      <c r="Q25" s="26">
        <v>24132</v>
      </c>
    </row>
    <row r="26" spans="1:17" ht="12" customHeight="1">
      <c r="A26" s="60"/>
      <c r="B26" s="75">
        <v>2007</v>
      </c>
      <c r="C26" s="93"/>
      <c r="D26" s="1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" customHeight="1">
      <c r="A27" s="60"/>
      <c r="B27" s="88">
        <v>2008</v>
      </c>
      <c r="C27" s="93"/>
      <c r="D27" s="11"/>
      <c r="E27" s="20"/>
      <c r="F27" s="20"/>
      <c r="G27" s="20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" customHeight="1">
      <c r="A28" s="94"/>
      <c r="B28" s="76" t="s">
        <v>21</v>
      </c>
      <c r="C28" s="92"/>
      <c r="D28" s="1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56.25">
      <c r="A29" s="60"/>
      <c r="B29" s="65" t="s">
        <v>79</v>
      </c>
      <c r="C29" s="93"/>
      <c r="D29" s="11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45">
      <c r="A30" s="60" t="s">
        <v>23</v>
      </c>
      <c r="B30" s="41" t="s">
        <v>80</v>
      </c>
      <c r="C30" s="93"/>
      <c r="D30" s="11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1.25">
      <c r="A31" s="60"/>
      <c r="B31" s="64"/>
      <c r="C31" s="93"/>
      <c r="D31" s="11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2" customHeight="1">
      <c r="A32" s="60"/>
      <c r="B32" s="83" t="s">
        <v>36</v>
      </c>
      <c r="C32" s="95"/>
      <c r="D32" s="15"/>
      <c r="E32" s="45">
        <f>F32+G32</f>
        <v>95223</v>
      </c>
      <c r="F32" s="45">
        <f>SUM(F33:F38)</f>
        <v>23806</v>
      </c>
      <c r="G32" s="45">
        <f>SUM(G33:G38)</f>
        <v>71417</v>
      </c>
      <c r="H32" s="45">
        <f>I32+M32</f>
        <v>95223</v>
      </c>
      <c r="I32" s="45">
        <f>J32+K32+L32</f>
        <v>23806</v>
      </c>
      <c r="J32" s="45"/>
      <c r="K32" s="45"/>
      <c r="L32" s="45">
        <f>SUM(L33:L38)</f>
        <v>23806</v>
      </c>
      <c r="M32" s="45">
        <f>N32+O32+P32+Q32</f>
        <v>71417</v>
      </c>
      <c r="N32" s="45"/>
      <c r="O32" s="45"/>
      <c r="P32" s="45"/>
      <c r="Q32" s="45">
        <f>SUM(Q33:Q38)</f>
        <v>71417</v>
      </c>
    </row>
    <row r="33" spans="1:17" ht="12" customHeight="1">
      <c r="A33" s="60"/>
      <c r="B33" s="75" t="s">
        <v>32</v>
      </c>
      <c r="C33" s="93"/>
      <c r="D33" s="11">
        <v>801</v>
      </c>
      <c r="E33" s="20"/>
      <c r="F33" s="20"/>
      <c r="G33" s="20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" customHeight="1">
      <c r="A34" s="60"/>
      <c r="B34" s="48">
        <v>2005</v>
      </c>
      <c r="C34" s="93"/>
      <c r="D34" s="11"/>
      <c r="E34" s="20"/>
      <c r="F34" s="20"/>
      <c r="G34" s="20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" customHeight="1">
      <c r="A35" s="60"/>
      <c r="B35" s="48">
        <v>2006</v>
      </c>
      <c r="C35" s="93"/>
      <c r="D35" s="11">
        <v>80195</v>
      </c>
      <c r="E35" s="26">
        <f>F35+G35</f>
        <v>95223</v>
      </c>
      <c r="F35" s="26">
        <v>23806</v>
      </c>
      <c r="G35" s="26">
        <v>71417</v>
      </c>
      <c r="H35" s="26">
        <f>I35+M35</f>
        <v>95223</v>
      </c>
      <c r="I35" s="26">
        <f>J35+K35+L35</f>
        <v>23806</v>
      </c>
      <c r="J35" s="26"/>
      <c r="K35" s="26"/>
      <c r="L35" s="26">
        <v>23806</v>
      </c>
      <c r="M35" s="26">
        <f>N35+O35+P35+Q35</f>
        <v>71417</v>
      </c>
      <c r="N35" s="26"/>
      <c r="O35" s="26"/>
      <c r="P35" s="26"/>
      <c r="Q35" s="26">
        <v>71417</v>
      </c>
    </row>
    <row r="36" spans="1:17" ht="12" customHeight="1">
      <c r="A36" s="60"/>
      <c r="B36" s="75">
        <v>2007</v>
      </c>
      <c r="C36" s="93"/>
      <c r="D36" s="11"/>
      <c r="E36" s="20"/>
      <c r="F36" s="20"/>
      <c r="G36" s="20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" customHeight="1">
      <c r="A37" s="60"/>
      <c r="B37" s="88">
        <v>2008</v>
      </c>
      <c r="C37" s="93"/>
      <c r="D37" s="11"/>
      <c r="E37" s="20"/>
      <c r="F37" s="20"/>
      <c r="G37" s="20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" customHeight="1">
      <c r="A38" s="94"/>
      <c r="B38" s="76" t="s">
        <v>21</v>
      </c>
      <c r="C38" s="92"/>
      <c r="D38" s="1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56.25">
      <c r="A39" s="60"/>
      <c r="B39" s="65" t="s">
        <v>79</v>
      </c>
      <c r="C39" s="93"/>
      <c r="D39" s="11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67.5">
      <c r="A40" s="60" t="s">
        <v>48</v>
      </c>
      <c r="B40" s="41" t="s">
        <v>81</v>
      </c>
      <c r="C40" s="93"/>
      <c r="D40" s="11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" customHeight="1">
      <c r="A41" s="52"/>
      <c r="B41" s="83" t="s">
        <v>36</v>
      </c>
      <c r="C41" s="95"/>
      <c r="D41" s="15"/>
      <c r="E41" s="45">
        <f>F41+G41</f>
        <v>242910</v>
      </c>
      <c r="F41" s="45">
        <f>SUM(F42:F47)</f>
        <v>84330</v>
      </c>
      <c r="G41" s="45">
        <f>SUM(G42:G47)</f>
        <v>158580</v>
      </c>
      <c r="H41" s="45">
        <f>I41+M41</f>
        <v>242910</v>
      </c>
      <c r="I41" s="45">
        <f>J41+K41+L41</f>
        <v>84330</v>
      </c>
      <c r="J41" s="45"/>
      <c r="K41" s="45"/>
      <c r="L41" s="45">
        <f>SUM(L42:L47)</f>
        <v>84330</v>
      </c>
      <c r="M41" s="45">
        <f>N41+O41+P41+Q41</f>
        <v>158580</v>
      </c>
      <c r="N41" s="45"/>
      <c r="O41" s="45"/>
      <c r="P41" s="45"/>
      <c r="Q41" s="45">
        <f>Q42+Q43+Q44+Q45+Q46+Q47</f>
        <v>158580</v>
      </c>
    </row>
    <row r="42" spans="1:17" ht="12" customHeight="1">
      <c r="A42" s="52"/>
      <c r="B42" s="75" t="s">
        <v>32</v>
      </c>
      <c r="C42" s="93"/>
      <c r="D42" s="11">
        <v>801</v>
      </c>
      <c r="E42" s="20"/>
      <c r="F42" s="20"/>
      <c r="G42" s="20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" customHeight="1">
      <c r="A43" s="52"/>
      <c r="B43" s="48">
        <v>2005</v>
      </c>
      <c r="C43" s="93"/>
      <c r="D43" s="1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" customHeight="1">
      <c r="A44" s="52"/>
      <c r="B44" s="48">
        <v>2006</v>
      </c>
      <c r="C44" s="93"/>
      <c r="D44" s="11">
        <v>80195</v>
      </c>
      <c r="E44" s="20">
        <f>F44+G44</f>
        <v>242910</v>
      </c>
      <c r="F44" s="20">
        <v>84330</v>
      </c>
      <c r="G44" s="20">
        <v>158580</v>
      </c>
      <c r="H44" s="26">
        <f>I44+M44</f>
        <v>242910</v>
      </c>
      <c r="I44" s="26">
        <f>J44+K44+L44</f>
        <v>84330</v>
      </c>
      <c r="J44" s="26"/>
      <c r="K44" s="26"/>
      <c r="L44" s="26">
        <v>84330</v>
      </c>
      <c r="M44" s="26">
        <f>Q44</f>
        <v>158580</v>
      </c>
      <c r="N44" s="26"/>
      <c r="O44" s="26"/>
      <c r="P44" s="26"/>
      <c r="Q44" s="26">
        <v>158580</v>
      </c>
    </row>
    <row r="45" spans="1:17" ht="12" customHeight="1">
      <c r="A45" s="52"/>
      <c r="B45" s="75">
        <v>2007</v>
      </c>
      <c r="C45" s="93"/>
      <c r="D45" s="11"/>
      <c r="E45" s="20"/>
      <c r="F45" s="20"/>
      <c r="G45" s="20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" customHeight="1">
      <c r="A46" s="52"/>
      <c r="B46" s="88">
        <v>2008</v>
      </c>
      <c r="C46" s="93"/>
      <c r="D46" s="11"/>
      <c r="E46" s="20"/>
      <c r="F46" s="20"/>
      <c r="G46" s="20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" customHeight="1">
      <c r="A47" s="47"/>
      <c r="B47" s="76" t="s">
        <v>21</v>
      </c>
      <c r="C47" s="92"/>
      <c r="D47" s="1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56.25">
      <c r="A48" s="52"/>
      <c r="B48" s="65" t="s">
        <v>79</v>
      </c>
      <c r="C48" s="93"/>
      <c r="D48" s="11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33.75">
      <c r="A49" s="60" t="s">
        <v>49</v>
      </c>
      <c r="B49" s="41" t="s">
        <v>82</v>
      </c>
      <c r="C49" s="93"/>
      <c r="D49" s="1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" customHeight="1">
      <c r="A50" s="52"/>
      <c r="B50" s="83" t="s">
        <v>36</v>
      </c>
      <c r="C50" s="95"/>
      <c r="D50" s="15"/>
      <c r="E50" s="45">
        <f>F50+G50</f>
        <v>55194</v>
      </c>
      <c r="F50" s="45">
        <f>SUM(F51:F56)</f>
        <v>15511</v>
      </c>
      <c r="G50" s="45">
        <f>SUM(G51:G56)</f>
        <v>39683</v>
      </c>
      <c r="H50" s="45">
        <f>I50+M50</f>
        <v>55194</v>
      </c>
      <c r="I50" s="45">
        <f>J50+K50+L50</f>
        <v>15511</v>
      </c>
      <c r="J50" s="45"/>
      <c r="K50" s="45"/>
      <c r="L50" s="45">
        <f>SUM(L51:L56)</f>
        <v>15511</v>
      </c>
      <c r="M50" s="45">
        <f>N50+O50+P50+Q50</f>
        <v>39683</v>
      </c>
      <c r="N50" s="45"/>
      <c r="O50" s="45"/>
      <c r="P50" s="45"/>
      <c r="Q50" s="45">
        <f>SUM(Q51:Q56)</f>
        <v>39683</v>
      </c>
    </row>
    <row r="51" spans="1:17" ht="12" customHeight="1">
      <c r="A51" s="52"/>
      <c r="B51" s="75" t="s">
        <v>32</v>
      </c>
      <c r="C51" s="93"/>
      <c r="D51" s="11">
        <v>801</v>
      </c>
      <c r="E51" s="20"/>
      <c r="F51" s="20"/>
      <c r="G51" s="20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" customHeight="1">
      <c r="A52" s="52"/>
      <c r="B52" s="48">
        <v>2005</v>
      </c>
      <c r="C52" s="93"/>
      <c r="D52" s="1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" customHeight="1">
      <c r="A53" s="52"/>
      <c r="B53" s="48">
        <v>2006</v>
      </c>
      <c r="C53" s="93"/>
      <c r="D53" s="11">
        <v>80195</v>
      </c>
      <c r="E53" s="20">
        <f>F53+G53</f>
        <v>55194</v>
      </c>
      <c r="F53" s="20">
        <v>15511</v>
      </c>
      <c r="G53" s="20">
        <v>39683</v>
      </c>
      <c r="H53" s="26">
        <f>I53+M53</f>
        <v>55194</v>
      </c>
      <c r="I53" s="26">
        <f>J53+K53+L53</f>
        <v>15511</v>
      </c>
      <c r="J53" s="26"/>
      <c r="K53" s="26"/>
      <c r="L53" s="26">
        <v>15511</v>
      </c>
      <c r="M53" s="26">
        <f>N53+O53+P53+Q53</f>
        <v>39683</v>
      </c>
      <c r="N53" s="26"/>
      <c r="O53" s="26"/>
      <c r="P53" s="26"/>
      <c r="Q53" s="26">
        <v>39683</v>
      </c>
    </row>
    <row r="54" spans="1:17" ht="12" customHeight="1">
      <c r="A54" s="52"/>
      <c r="B54" s="75">
        <v>2007</v>
      </c>
      <c r="C54" s="93"/>
      <c r="D54" s="11"/>
      <c r="E54" s="20"/>
      <c r="F54" s="20"/>
      <c r="G54" s="20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" customHeight="1">
      <c r="A55" s="52"/>
      <c r="B55" s="88">
        <v>2008</v>
      </c>
      <c r="C55" s="93"/>
      <c r="D55" s="11"/>
      <c r="E55" s="20"/>
      <c r="F55" s="20"/>
      <c r="G55" s="20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" customHeight="1">
      <c r="A56" s="47"/>
      <c r="B56" s="76" t="s">
        <v>21</v>
      </c>
      <c r="C56" s="92"/>
      <c r="D56" s="12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56.25">
      <c r="A57" s="52"/>
      <c r="B57" s="65" t="s">
        <v>79</v>
      </c>
      <c r="C57" s="93"/>
      <c r="D57" s="1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67.5">
      <c r="A58" s="60" t="s">
        <v>51</v>
      </c>
      <c r="B58" s="41" t="s">
        <v>95</v>
      </c>
      <c r="C58" s="93"/>
      <c r="D58" s="11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" customHeight="1">
      <c r="A59" s="52"/>
      <c r="B59" s="83" t="s">
        <v>36</v>
      </c>
      <c r="C59" s="95"/>
      <c r="D59" s="15"/>
      <c r="E59" s="45">
        <f>F59+G59</f>
        <v>134418</v>
      </c>
      <c r="F59" s="45">
        <f>SUM(F60:F65)</f>
        <v>40563</v>
      </c>
      <c r="G59" s="45">
        <f>SUM(G60:G65)</f>
        <v>93855</v>
      </c>
      <c r="H59" s="45">
        <f>I59+M59</f>
        <v>134418</v>
      </c>
      <c r="I59" s="45">
        <f>J59+K59+L59</f>
        <v>40563</v>
      </c>
      <c r="J59" s="45"/>
      <c r="K59" s="45"/>
      <c r="L59" s="45">
        <f>SUM(L60:L65)</f>
        <v>40563</v>
      </c>
      <c r="M59" s="45">
        <f>N59+O59+P59+Q59</f>
        <v>93855</v>
      </c>
      <c r="N59" s="45"/>
      <c r="O59" s="45"/>
      <c r="P59" s="45"/>
      <c r="Q59" s="45">
        <f>SUM(Q60:Q65)</f>
        <v>93855</v>
      </c>
    </row>
    <row r="60" spans="1:17" ht="12" customHeight="1">
      <c r="A60" s="52"/>
      <c r="B60" s="75" t="s">
        <v>32</v>
      </c>
      <c r="C60" s="93"/>
      <c r="D60" s="11">
        <v>801</v>
      </c>
      <c r="E60" s="20"/>
      <c r="F60" s="20"/>
      <c r="G60" s="20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" customHeight="1">
      <c r="A61" s="52"/>
      <c r="B61" s="48">
        <v>2005</v>
      </c>
      <c r="C61" s="93"/>
      <c r="D61" s="1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" customHeight="1">
      <c r="A62" s="52"/>
      <c r="B62" s="48">
        <v>2006</v>
      </c>
      <c r="C62" s="93"/>
      <c r="D62" s="11">
        <v>80195</v>
      </c>
      <c r="E62" s="20">
        <f>F62+G62</f>
        <v>134418</v>
      </c>
      <c r="F62" s="20">
        <v>40563</v>
      </c>
      <c r="G62" s="20">
        <v>93855</v>
      </c>
      <c r="H62" s="26">
        <f>I62+M62</f>
        <v>134418</v>
      </c>
      <c r="I62" s="26">
        <f>J62+K62+L62</f>
        <v>40563</v>
      </c>
      <c r="J62" s="26"/>
      <c r="K62" s="26"/>
      <c r="L62" s="26">
        <v>40563</v>
      </c>
      <c r="M62" s="26">
        <f>N62+O62+P62+Q62</f>
        <v>93855</v>
      </c>
      <c r="N62" s="26"/>
      <c r="O62" s="26"/>
      <c r="P62" s="26"/>
      <c r="Q62" s="26">
        <v>93855</v>
      </c>
    </row>
    <row r="63" spans="1:17" ht="12" customHeight="1">
      <c r="A63" s="52"/>
      <c r="B63" s="75">
        <v>2007</v>
      </c>
      <c r="C63" s="93"/>
      <c r="D63" s="11"/>
      <c r="E63" s="20"/>
      <c r="F63" s="20"/>
      <c r="G63" s="20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" customHeight="1">
      <c r="A64" s="52"/>
      <c r="B64" s="88">
        <v>2008</v>
      </c>
      <c r="C64" s="93"/>
      <c r="D64" s="11"/>
      <c r="E64" s="20"/>
      <c r="F64" s="20"/>
      <c r="G64" s="20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" customHeight="1">
      <c r="A65" s="47"/>
      <c r="B65" s="76" t="s">
        <v>21</v>
      </c>
      <c r="C65" s="92"/>
      <c r="D65" s="1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56.25">
      <c r="A66" s="52"/>
      <c r="B66" s="65" t="s">
        <v>79</v>
      </c>
      <c r="C66" s="93"/>
      <c r="D66" s="1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33.75">
      <c r="A67" s="60" t="s">
        <v>53</v>
      </c>
      <c r="B67" s="41" t="s">
        <v>83</v>
      </c>
      <c r="C67" s="93"/>
      <c r="D67" s="1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" customHeight="1">
      <c r="A68" s="52"/>
      <c r="B68" s="83" t="s">
        <v>36</v>
      </c>
      <c r="C68" s="95"/>
      <c r="D68" s="15"/>
      <c r="E68" s="45">
        <f>F68+G68</f>
        <v>47848</v>
      </c>
      <c r="F68" s="45">
        <f>SUM(F69:F74)</f>
        <v>13171</v>
      </c>
      <c r="G68" s="45">
        <f>SUM(G69:G74)</f>
        <v>34677</v>
      </c>
      <c r="H68" s="45">
        <f>I68+M68</f>
        <v>47848</v>
      </c>
      <c r="I68" s="45">
        <f>J68+K68+L68</f>
        <v>13171</v>
      </c>
      <c r="J68" s="45"/>
      <c r="K68" s="45"/>
      <c r="L68" s="45">
        <f>SUM(L69:L74)</f>
        <v>13171</v>
      </c>
      <c r="M68" s="45">
        <f>N68+O68+P68+Q68</f>
        <v>34677</v>
      </c>
      <c r="N68" s="45"/>
      <c r="O68" s="45"/>
      <c r="P68" s="45"/>
      <c r="Q68" s="45">
        <f>SUM(Q69:Q74)</f>
        <v>34677</v>
      </c>
    </row>
    <row r="69" spans="1:17" ht="12" customHeight="1">
      <c r="A69" s="52"/>
      <c r="B69" s="75" t="s">
        <v>32</v>
      </c>
      <c r="C69" s="93"/>
      <c r="D69" s="11">
        <v>801</v>
      </c>
      <c r="E69" s="20"/>
      <c r="F69" s="20"/>
      <c r="G69" s="20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" customHeight="1">
      <c r="A70" s="52"/>
      <c r="B70" s="48">
        <v>2005</v>
      </c>
      <c r="C70" s="93"/>
      <c r="D70" s="11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" customHeight="1">
      <c r="A71" s="52"/>
      <c r="B71" s="48">
        <v>2006</v>
      </c>
      <c r="C71" s="93"/>
      <c r="D71" s="11">
        <v>80195</v>
      </c>
      <c r="E71" s="20">
        <f>F71+G71</f>
        <v>47848</v>
      </c>
      <c r="F71" s="20">
        <v>13171</v>
      </c>
      <c r="G71" s="20">
        <v>34677</v>
      </c>
      <c r="H71" s="26">
        <f>I71+M71</f>
        <v>47848</v>
      </c>
      <c r="I71" s="26">
        <f>J71+K71+L71</f>
        <v>13171</v>
      </c>
      <c r="J71" s="26"/>
      <c r="K71" s="26"/>
      <c r="L71" s="26">
        <v>13171</v>
      </c>
      <c r="M71" s="26">
        <f>N71+O71+P71+Q71</f>
        <v>34677</v>
      </c>
      <c r="N71" s="26"/>
      <c r="O71" s="26"/>
      <c r="P71" s="26"/>
      <c r="Q71" s="26">
        <v>34677</v>
      </c>
    </row>
    <row r="72" spans="1:17" ht="12" customHeight="1">
      <c r="A72" s="52"/>
      <c r="B72" s="75">
        <v>2007</v>
      </c>
      <c r="C72" s="93"/>
      <c r="D72" s="11"/>
      <c r="E72" s="20"/>
      <c r="F72" s="20"/>
      <c r="G72" s="20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" customHeight="1">
      <c r="A73" s="52"/>
      <c r="B73" s="88">
        <v>2008</v>
      </c>
      <c r="C73" s="93"/>
      <c r="D73" s="11"/>
      <c r="E73" s="20"/>
      <c r="F73" s="20"/>
      <c r="G73" s="20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" customHeight="1">
      <c r="A74" s="47"/>
      <c r="B74" s="76" t="s">
        <v>21</v>
      </c>
      <c r="C74" s="92"/>
      <c r="D74" s="12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14" customFormat="1" ht="21" customHeight="1">
      <c r="A75" s="99"/>
      <c r="B75" s="97" t="s">
        <v>98</v>
      </c>
      <c r="C75" s="15"/>
      <c r="D75" s="100"/>
      <c r="E75" s="45">
        <f>F75+G75</f>
        <v>199758267</v>
      </c>
      <c r="F75" s="45">
        <f>F80++F91+F102+F113+F126+F137+F147</f>
        <v>57297218</v>
      </c>
      <c r="G75" s="45">
        <f>G80++G91+G102+G113+G126+G137+G147</f>
        <v>142461049</v>
      </c>
      <c r="H75" s="59">
        <f>I75+M75</f>
        <v>137622758</v>
      </c>
      <c r="I75" s="45">
        <f>J75+K75+L75</f>
        <v>36937772</v>
      </c>
      <c r="J75" s="59"/>
      <c r="K75" s="45"/>
      <c r="L75" s="59">
        <f>L80++L91+L102+L113+L126+L137+L147</f>
        <v>36937772</v>
      </c>
      <c r="M75" s="45">
        <f>N75+O75+P75+Q75</f>
        <v>100684986</v>
      </c>
      <c r="N75" s="59"/>
      <c r="O75" s="45"/>
      <c r="P75" s="45"/>
      <c r="Q75" s="45">
        <f>Q80++Q91+Q102+Q113+Q126+Q137+Q147</f>
        <v>100684986</v>
      </c>
    </row>
    <row r="76" spans="1:17" ht="11.25">
      <c r="A76" s="127" t="s">
        <v>42</v>
      </c>
      <c r="B76" s="9" t="s">
        <v>34</v>
      </c>
      <c r="C76" s="5"/>
      <c r="D76" s="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33"/>
    </row>
    <row r="77" spans="1:17" ht="45">
      <c r="A77" s="128"/>
      <c r="B77" s="9" t="s">
        <v>38</v>
      </c>
      <c r="D77" s="6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4"/>
    </row>
    <row r="78" spans="1:17" ht="22.5">
      <c r="A78" s="128"/>
      <c r="B78" s="38" t="s">
        <v>35</v>
      </c>
      <c r="C78" s="6"/>
      <c r="D78" s="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35"/>
    </row>
    <row r="79" spans="1:17" ht="33.75">
      <c r="A79" s="128"/>
      <c r="B79" s="41" t="s">
        <v>74</v>
      </c>
      <c r="C79" s="39"/>
      <c r="D79" s="10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1.25">
      <c r="A80" s="128"/>
      <c r="B80" s="83" t="s">
        <v>36</v>
      </c>
      <c r="C80" s="4"/>
      <c r="D80" s="2"/>
      <c r="E80" s="45">
        <f>F80+G80</f>
        <v>17342800</v>
      </c>
      <c r="F80" s="45">
        <f aca="true" t="shared" si="0" ref="F80:Q80">F81+F82+F83</f>
        <v>4264710</v>
      </c>
      <c r="G80" s="45">
        <f t="shared" si="0"/>
        <v>13078090</v>
      </c>
      <c r="H80" s="45">
        <f t="shared" si="0"/>
        <v>6446545</v>
      </c>
      <c r="I80" s="45">
        <f t="shared" si="0"/>
        <v>224710</v>
      </c>
      <c r="J80" s="45">
        <f t="shared" si="0"/>
        <v>0</v>
      </c>
      <c r="K80" s="45">
        <f t="shared" si="0"/>
        <v>0</v>
      </c>
      <c r="L80" s="45">
        <f t="shared" si="0"/>
        <v>224710</v>
      </c>
      <c r="M80" s="45">
        <f t="shared" si="0"/>
        <v>6221835</v>
      </c>
      <c r="N80" s="45">
        <f t="shared" si="0"/>
        <v>0</v>
      </c>
      <c r="O80" s="45">
        <f t="shared" si="0"/>
        <v>0</v>
      </c>
      <c r="P80" s="45">
        <f t="shared" si="0"/>
        <v>0</v>
      </c>
      <c r="Q80" s="45">
        <f t="shared" si="0"/>
        <v>6221835</v>
      </c>
    </row>
    <row r="81" spans="1:17" ht="15.75" customHeight="1">
      <c r="A81" s="128"/>
      <c r="B81" s="42" t="s">
        <v>32</v>
      </c>
      <c r="C81" s="10"/>
      <c r="D81" s="10">
        <v>750</v>
      </c>
      <c r="E81" s="20">
        <f>F81+G81</f>
        <v>2380000</v>
      </c>
      <c r="F81" s="20">
        <v>2380000</v>
      </c>
      <c r="G81" s="20">
        <v>0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1.25">
      <c r="A82" s="128"/>
      <c r="B82" s="9">
        <v>2005</v>
      </c>
      <c r="C82" s="11">
        <v>323</v>
      </c>
      <c r="D82" s="11"/>
      <c r="E82" s="20">
        <f>F82+G82</f>
        <v>8516255</v>
      </c>
      <c r="F82" s="20">
        <v>1660000</v>
      </c>
      <c r="G82" s="20">
        <v>6856255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1.25">
      <c r="A83" s="128"/>
      <c r="B83" s="9">
        <v>2006</v>
      </c>
      <c r="C83" s="11"/>
      <c r="D83" s="11">
        <v>75023</v>
      </c>
      <c r="E83" s="20">
        <f>F83+G83</f>
        <v>6446545</v>
      </c>
      <c r="F83" s="20">
        <v>224710</v>
      </c>
      <c r="G83" s="20">
        <v>6221835</v>
      </c>
      <c r="H83" s="26">
        <f>I83+M83</f>
        <v>6446545</v>
      </c>
      <c r="I83" s="26">
        <f>L83</f>
        <v>224710</v>
      </c>
      <c r="J83" s="26"/>
      <c r="K83" s="26"/>
      <c r="L83" s="26">
        <v>224710</v>
      </c>
      <c r="M83" s="26">
        <f>Q83</f>
        <v>6221835</v>
      </c>
      <c r="N83" s="26"/>
      <c r="O83" s="26"/>
      <c r="P83" s="26"/>
      <c r="Q83" s="26">
        <v>6221835</v>
      </c>
    </row>
    <row r="84" spans="1:17" ht="11.25">
      <c r="A84" s="128"/>
      <c r="B84" s="38">
        <v>2007</v>
      </c>
      <c r="C84" s="11"/>
      <c r="D84" s="11"/>
      <c r="E84" s="24"/>
      <c r="F84" s="24"/>
      <c r="G84" s="24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1.25">
      <c r="A85" s="128"/>
      <c r="B85" s="38">
        <v>2008</v>
      </c>
      <c r="C85" s="11"/>
      <c r="D85" s="11"/>
      <c r="E85" s="24"/>
      <c r="F85" s="24"/>
      <c r="G85" s="24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1.25">
      <c r="A86" s="129"/>
      <c r="B86" s="74" t="s">
        <v>21</v>
      </c>
      <c r="C86" s="12"/>
      <c r="D86" s="12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1.25">
      <c r="A87" s="52"/>
      <c r="B87" s="48" t="s">
        <v>34</v>
      </c>
      <c r="C87" s="10"/>
      <c r="D87" s="43"/>
      <c r="E87" s="53"/>
      <c r="F87" s="53"/>
      <c r="G87" s="53"/>
      <c r="H87" s="55"/>
      <c r="I87" s="55"/>
      <c r="J87" s="55"/>
      <c r="K87" s="55"/>
      <c r="L87" s="55"/>
      <c r="M87" s="55"/>
      <c r="N87" s="55"/>
      <c r="O87" s="55"/>
      <c r="P87" s="55"/>
      <c r="Q87" s="36"/>
    </row>
    <row r="88" spans="1:17" ht="11.25">
      <c r="A88" s="52"/>
      <c r="B88" s="48" t="s">
        <v>39</v>
      </c>
      <c r="C88" s="11"/>
      <c r="D88" s="4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37"/>
    </row>
    <row r="89" spans="1:17" ht="33.75">
      <c r="A89" s="52"/>
      <c r="B89" s="48" t="s">
        <v>40</v>
      </c>
      <c r="C89" s="11"/>
      <c r="D89" s="4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37"/>
    </row>
    <row r="90" spans="1:17" ht="45">
      <c r="A90" s="60" t="s">
        <v>43</v>
      </c>
      <c r="B90" s="41" t="s">
        <v>44</v>
      </c>
      <c r="C90" s="11"/>
      <c r="D90" s="4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37"/>
    </row>
    <row r="91" spans="1:17" ht="11.25">
      <c r="A91" s="52"/>
      <c r="B91" s="83" t="s">
        <v>36</v>
      </c>
      <c r="C91" s="15"/>
      <c r="D91" s="84"/>
      <c r="E91" s="45">
        <f>F91+G91</f>
        <v>11301276</v>
      </c>
      <c r="F91" s="45">
        <f>F92+F93+F94</f>
        <v>4051276</v>
      </c>
      <c r="G91" s="85">
        <f>G92+G93+G94</f>
        <v>7250000</v>
      </c>
      <c r="H91" s="45">
        <f>I91+M91</f>
        <v>4455525</v>
      </c>
      <c r="I91" s="86">
        <f aca="true" t="shared" si="1" ref="I91:Q91">I92+I93+I94</f>
        <v>2057600</v>
      </c>
      <c r="J91" s="86">
        <f t="shared" si="1"/>
        <v>0</v>
      </c>
      <c r="K91" s="86">
        <f t="shared" si="1"/>
        <v>0</v>
      </c>
      <c r="L91" s="86">
        <f t="shared" si="1"/>
        <v>2057600</v>
      </c>
      <c r="M91" s="45">
        <f t="shared" si="1"/>
        <v>2397925</v>
      </c>
      <c r="N91" s="45">
        <f t="shared" si="1"/>
        <v>0</v>
      </c>
      <c r="O91" s="45">
        <f t="shared" si="1"/>
        <v>0</v>
      </c>
      <c r="P91" s="45">
        <f t="shared" si="1"/>
        <v>0</v>
      </c>
      <c r="Q91" s="45">
        <f t="shared" si="1"/>
        <v>2397925</v>
      </c>
    </row>
    <row r="92" spans="1:17" ht="15.75" customHeight="1">
      <c r="A92" s="52"/>
      <c r="B92" s="75" t="s">
        <v>32</v>
      </c>
      <c r="C92" s="11"/>
      <c r="D92" s="43">
        <v>700</v>
      </c>
      <c r="E92" s="20">
        <f>F92+G92</f>
        <v>1245751</v>
      </c>
      <c r="F92" s="20">
        <v>393676</v>
      </c>
      <c r="G92" s="31">
        <v>852075</v>
      </c>
      <c r="H92" s="26"/>
      <c r="I92" s="54"/>
      <c r="J92" s="26"/>
      <c r="K92" s="37"/>
      <c r="L92" s="26"/>
      <c r="M92" s="53"/>
      <c r="N92" s="26"/>
      <c r="O92" s="53"/>
      <c r="P92" s="26"/>
      <c r="Q92" s="26"/>
    </row>
    <row r="93" spans="1:17" ht="11.25">
      <c r="A93" s="52"/>
      <c r="B93" s="48">
        <v>2005</v>
      </c>
      <c r="C93" s="11">
        <v>352</v>
      </c>
      <c r="D93" s="43"/>
      <c r="E93" s="20">
        <f>F93+G93</f>
        <v>5600000</v>
      </c>
      <c r="F93" s="20">
        <v>1600000</v>
      </c>
      <c r="G93" s="31">
        <v>4000000</v>
      </c>
      <c r="H93" s="26"/>
      <c r="I93" s="54"/>
      <c r="J93" s="26"/>
      <c r="K93" s="37"/>
      <c r="L93" s="26"/>
      <c r="M93" s="53"/>
      <c r="N93" s="26"/>
      <c r="O93" s="53"/>
      <c r="P93" s="26"/>
      <c r="Q93" s="26"/>
    </row>
    <row r="94" spans="1:17" ht="11.25">
      <c r="A94" s="52"/>
      <c r="B94" s="48">
        <v>2006</v>
      </c>
      <c r="C94" s="11"/>
      <c r="D94" s="43">
        <v>70095</v>
      </c>
      <c r="E94" s="20">
        <f>F94+G94</f>
        <v>4455525</v>
      </c>
      <c r="F94" s="20">
        <v>2057600</v>
      </c>
      <c r="G94" s="31">
        <v>2397925</v>
      </c>
      <c r="H94" s="26">
        <f>I94+M94</f>
        <v>4455525</v>
      </c>
      <c r="I94" s="54">
        <f>J94+K94+L94</f>
        <v>2057600</v>
      </c>
      <c r="J94" s="26"/>
      <c r="K94" s="37"/>
      <c r="L94" s="26">
        <v>2057600</v>
      </c>
      <c r="M94" s="53">
        <f>N94+O94+P94+Q94</f>
        <v>2397925</v>
      </c>
      <c r="N94" s="26"/>
      <c r="O94" s="53"/>
      <c r="P94" s="26"/>
      <c r="Q94" s="26">
        <v>2397925</v>
      </c>
    </row>
    <row r="95" spans="1:17" ht="11.25">
      <c r="A95" s="52"/>
      <c r="B95" s="38">
        <v>2007</v>
      </c>
      <c r="C95" s="11"/>
      <c r="D95" s="43"/>
      <c r="E95" s="24"/>
      <c r="F95" s="24"/>
      <c r="G95" s="67"/>
      <c r="H95" s="26"/>
      <c r="I95" s="54"/>
      <c r="J95" s="26"/>
      <c r="K95" s="37"/>
      <c r="L95" s="26"/>
      <c r="M95" s="53"/>
      <c r="N95" s="26"/>
      <c r="O95" s="53"/>
      <c r="P95" s="26"/>
      <c r="Q95" s="26"/>
    </row>
    <row r="96" spans="1:17" ht="11.25">
      <c r="A96" s="52"/>
      <c r="B96" s="38">
        <v>2008</v>
      </c>
      <c r="C96" s="11"/>
      <c r="D96" s="43"/>
      <c r="E96" s="24"/>
      <c r="F96" s="24"/>
      <c r="G96" s="67"/>
      <c r="H96" s="26"/>
      <c r="I96" s="54"/>
      <c r="J96" s="26"/>
      <c r="K96" s="37"/>
      <c r="L96" s="26"/>
      <c r="M96" s="53"/>
      <c r="N96" s="26"/>
      <c r="O96" s="53"/>
      <c r="P96" s="26"/>
      <c r="Q96" s="26"/>
    </row>
    <row r="97" spans="1:17" ht="11.25">
      <c r="A97" s="52"/>
      <c r="B97" s="74" t="s">
        <v>21</v>
      </c>
      <c r="C97" s="12"/>
      <c r="D97" s="13"/>
      <c r="E97" s="24"/>
      <c r="F97" s="24"/>
      <c r="G97" s="67"/>
      <c r="H97" s="24"/>
      <c r="I97" s="66"/>
      <c r="J97" s="24"/>
      <c r="K97" s="67"/>
      <c r="L97" s="24"/>
      <c r="M97" s="68"/>
      <c r="N97" s="24"/>
      <c r="O97" s="68"/>
      <c r="P97" s="24"/>
      <c r="Q97" s="24"/>
    </row>
    <row r="98" spans="1:17" ht="22.5">
      <c r="A98" s="52"/>
      <c r="B98" s="63" t="s">
        <v>56</v>
      </c>
      <c r="C98" s="11"/>
      <c r="D98" s="40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22.5">
      <c r="A99" s="52"/>
      <c r="B99" s="63" t="s">
        <v>45</v>
      </c>
      <c r="C99" s="11"/>
      <c r="D99" s="40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45">
      <c r="A100" s="52"/>
      <c r="B100" s="48" t="s">
        <v>46</v>
      </c>
      <c r="C100" s="11"/>
      <c r="D100" s="40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56.25">
      <c r="A101" s="60" t="s">
        <v>50</v>
      </c>
      <c r="B101" s="64" t="s">
        <v>75</v>
      </c>
      <c r="C101" s="11"/>
      <c r="D101" s="40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1.25">
      <c r="A102" s="52"/>
      <c r="B102" s="83" t="s">
        <v>36</v>
      </c>
      <c r="C102" s="2"/>
      <c r="D102" s="4"/>
      <c r="E102" s="45">
        <f aca="true" t="shared" si="2" ref="E102:Q102">SUM(E103:E105)</f>
        <v>116083000</v>
      </c>
      <c r="F102" s="45">
        <f t="shared" si="2"/>
        <v>29020750</v>
      </c>
      <c r="G102" s="45">
        <f t="shared" si="2"/>
        <v>87062250</v>
      </c>
      <c r="H102" s="45">
        <f t="shared" si="2"/>
        <v>94249510</v>
      </c>
      <c r="I102" s="45">
        <f t="shared" si="2"/>
        <v>23562377</v>
      </c>
      <c r="J102" s="45">
        <f t="shared" si="2"/>
        <v>0</v>
      </c>
      <c r="K102" s="45">
        <f t="shared" si="2"/>
        <v>0</v>
      </c>
      <c r="L102" s="45">
        <f t="shared" si="2"/>
        <v>23562377</v>
      </c>
      <c r="M102" s="45">
        <f t="shared" si="2"/>
        <v>70687133</v>
      </c>
      <c r="N102" s="45">
        <f t="shared" si="2"/>
        <v>0</v>
      </c>
      <c r="O102" s="45">
        <f t="shared" si="2"/>
        <v>0</v>
      </c>
      <c r="P102" s="45">
        <f t="shared" si="2"/>
        <v>0</v>
      </c>
      <c r="Q102" s="45">
        <f t="shared" si="2"/>
        <v>70687133</v>
      </c>
    </row>
    <row r="103" spans="1:17" ht="22.5">
      <c r="A103" s="46"/>
      <c r="B103" s="75" t="s">
        <v>32</v>
      </c>
      <c r="C103" s="10"/>
      <c r="D103" s="39">
        <v>600</v>
      </c>
      <c r="E103" s="20">
        <f>F103+G103</f>
        <v>6205171</v>
      </c>
      <c r="F103" s="20">
        <v>1551293</v>
      </c>
      <c r="G103" s="20">
        <v>4653878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s="43" customFormat="1" ht="11.25">
      <c r="A104" s="52"/>
      <c r="B104" s="48">
        <v>2005</v>
      </c>
      <c r="C104" s="11">
        <v>312</v>
      </c>
      <c r="D104" s="40"/>
      <c r="E104" s="20">
        <f>F104+G104</f>
        <v>15628319</v>
      </c>
      <c r="F104" s="20">
        <v>3907080</v>
      </c>
      <c r="G104" s="20">
        <v>11721239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s="43" customFormat="1" ht="11.25">
      <c r="A105" s="52"/>
      <c r="B105" s="48">
        <v>2006</v>
      </c>
      <c r="C105" s="11"/>
      <c r="D105" s="40">
        <v>60015</v>
      </c>
      <c r="E105" s="20">
        <f>F105+G105</f>
        <v>94249510</v>
      </c>
      <c r="F105" s="20">
        <v>23562377</v>
      </c>
      <c r="G105" s="20">
        <v>70687133</v>
      </c>
      <c r="H105" s="26">
        <f>I105+M105</f>
        <v>94249510</v>
      </c>
      <c r="I105" s="26">
        <f>J105+K105+L105</f>
        <v>23562377</v>
      </c>
      <c r="J105" s="26"/>
      <c r="K105" s="26"/>
      <c r="L105" s="26">
        <v>23562377</v>
      </c>
      <c r="M105" s="26">
        <f>N105+O105+P105+Q105</f>
        <v>70687133</v>
      </c>
      <c r="N105" s="26"/>
      <c r="O105" s="26"/>
      <c r="P105" s="26"/>
      <c r="Q105" s="26">
        <v>70687133</v>
      </c>
    </row>
    <row r="106" spans="1:17" s="43" customFormat="1" ht="11.25">
      <c r="A106" s="52"/>
      <c r="B106" s="65">
        <v>2007</v>
      </c>
      <c r="C106" s="11"/>
      <c r="D106" s="40"/>
      <c r="E106" s="24"/>
      <c r="F106" s="24"/>
      <c r="G106" s="24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s="43" customFormat="1" ht="11.25">
      <c r="A107" s="52"/>
      <c r="B107" s="65">
        <v>2008</v>
      </c>
      <c r="C107" s="11"/>
      <c r="D107" s="40"/>
      <c r="E107" s="24"/>
      <c r="F107" s="24"/>
      <c r="G107" s="24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2" customHeight="1">
      <c r="A108" s="47"/>
      <c r="B108" s="76" t="s">
        <v>22</v>
      </c>
      <c r="C108" s="12"/>
      <c r="D108" s="7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22.5">
      <c r="A109" s="52"/>
      <c r="B109" s="63" t="s">
        <v>56</v>
      </c>
      <c r="C109" s="11"/>
      <c r="D109" s="40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22.5">
      <c r="A110" s="52"/>
      <c r="B110" s="63" t="s">
        <v>45</v>
      </c>
      <c r="C110" s="11"/>
      <c r="D110" s="40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45">
      <c r="A111" s="52"/>
      <c r="B111" s="48" t="s">
        <v>46</v>
      </c>
      <c r="C111" s="11"/>
      <c r="D111" s="40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78.75">
      <c r="A112" s="60" t="s">
        <v>62</v>
      </c>
      <c r="B112" s="64" t="s">
        <v>47</v>
      </c>
      <c r="C112" s="11"/>
      <c r="D112" s="40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2" customHeight="1">
      <c r="A113" s="52"/>
      <c r="B113" s="83" t="s">
        <v>36</v>
      </c>
      <c r="C113" s="15"/>
      <c r="D113" s="87"/>
      <c r="E113" s="45">
        <f aca="true" t="shared" si="3" ref="E113:Q113">SUM(E114:E116)</f>
        <v>14226420</v>
      </c>
      <c r="F113" s="45">
        <f t="shared" si="3"/>
        <v>3556605</v>
      </c>
      <c r="G113" s="45">
        <f t="shared" si="3"/>
        <v>10669815</v>
      </c>
      <c r="H113" s="45">
        <f t="shared" si="3"/>
        <v>14226420</v>
      </c>
      <c r="I113" s="45">
        <f t="shared" si="3"/>
        <v>3556605</v>
      </c>
      <c r="J113" s="45">
        <f t="shared" si="3"/>
        <v>0</v>
      </c>
      <c r="K113" s="45">
        <f t="shared" si="3"/>
        <v>0</v>
      </c>
      <c r="L113" s="45">
        <f t="shared" si="3"/>
        <v>3556605</v>
      </c>
      <c r="M113" s="45">
        <f t="shared" si="3"/>
        <v>10669815</v>
      </c>
      <c r="N113" s="45">
        <f t="shared" si="3"/>
        <v>0</v>
      </c>
      <c r="O113" s="45">
        <f t="shared" si="3"/>
        <v>0</v>
      </c>
      <c r="P113" s="45">
        <f t="shared" si="3"/>
        <v>0</v>
      </c>
      <c r="Q113" s="45">
        <f t="shared" si="3"/>
        <v>10669815</v>
      </c>
    </row>
    <row r="114" spans="1:17" ht="12" customHeight="1">
      <c r="A114" s="52"/>
      <c r="B114" s="75" t="s">
        <v>32</v>
      </c>
      <c r="C114" s="11"/>
      <c r="D114" s="40">
        <v>600</v>
      </c>
      <c r="E114" s="20">
        <f>F114+G114</f>
        <v>0</v>
      </c>
      <c r="F114" s="20">
        <v>0</v>
      </c>
      <c r="G114" s="20">
        <v>0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2" customHeight="1">
      <c r="A115" s="52"/>
      <c r="B115" s="48">
        <v>2005</v>
      </c>
      <c r="C115" s="11">
        <v>312</v>
      </c>
      <c r="D115" s="40"/>
      <c r="E115" s="20">
        <f>F115+G115</f>
        <v>0</v>
      </c>
      <c r="F115" s="20">
        <v>0</v>
      </c>
      <c r="G115" s="20">
        <v>0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2" customHeight="1">
      <c r="A116" s="52"/>
      <c r="B116" s="48">
        <v>2006</v>
      </c>
      <c r="C116" s="11"/>
      <c r="D116" s="40">
        <v>60015</v>
      </c>
      <c r="E116" s="20">
        <f>F116+G116</f>
        <v>14226420</v>
      </c>
      <c r="F116" s="20">
        <v>3556605</v>
      </c>
      <c r="G116" s="20">
        <v>10669815</v>
      </c>
      <c r="H116" s="26">
        <f>I116+M116</f>
        <v>14226420</v>
      </c>
      <c r="I116" s="26">
        <f>J116+K116+L116</f>
        <v>3556605</v>
      </c>
      <c r="J116" s="26"/>
      <c r="K116" s="26"/>
      <c r="L116" s="26">
        <v>3556605</v>
      </c>
      <c r="M116" s="26">
        <f>N116+O116+P116+Q116</f>
        <v>10669815</v>
      </c>
      <c r="N116" s="26"/>
      <c r="O116" s="26"/>
      <c r="P116" s="26"/>
      <c r="Q116" s="26">
        <v>10669815</v>
      </c>
    </row>
    <row r="117" spans="1:17" ht="12" customHeight="1">
      <c r="A117" s="52"/>
      <c r="B117" s="65">
        <v>2007</v>
      </c>
      <c r="C117" s="11"/>
      <c r="D117" s="40"/>
      <c r="E117" s="24"/>
      <c r="F117" s="24"/>
      <c r="G117" s="24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2" customHeight="1">
      <c r="A118" s="52"/>
      <c r="B118" s="65">
        <v>2008</v>
      </c>
      <c r="C118" s="11"/>
      <c r="D118" s="40"/>
      <c r="E118" s="24"/>
      <c r="F118" s="24"/>
      <c r="G118" s="24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2" customHeight="1">
      <c r="A119" s="47"/>
      <c r="B119" s="76" t="s">
        <v>22</v>
      </c>
      <c r="C119" s="12"/>
      <c r="D119" s="7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12" customHeight="1">
      <c r="A120" s="46"/>
      <c r="B120" s="65" t="s">
        <v>34</v>
      </c>
      <c r="C120" s="11"/>
      <c r="D120" s="40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45">
      <c r="A121" s="52"/>
      <c r="B121" s="48" t="s">
        <v>67</v>
      </c>
      <c r="C121" s="11"/>
      <c r="D121" s="40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22.5">
      <c r="A122" s="52"/>
      <c r="B122" s="48" t="s">
        <v>35</v>
      </c>
      <c r="C122" s="11"/>
      <c r="D122" s="4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33.75">
      <c r="A123" s="52" t="s">
        <v>72</v>
      </c>
      <c r="B123" s="41" t="s">
        <v>68</v>
      </c>
      <c r="C123" s="11"/>
      <c r="D123" s="40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1.25">
      <c r="A124" s="52"/>
      <c r="B124" s="41"/>
      <c r="C124" s="11"/>
      <c r="D124" s="40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1.25">
      <c r="A125" s="52"/>
      <c r="B125" s="64"/>
      <c r="C125" s="11"/>
      <c r="D125" s="40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2" customHeight="1">
      <c r="A126" s="52"/>
      <c r="B126" s="83" t="s">
        <v>36</v>
      </c>
      <c r="C126" s="15"/>
      <c r="D126" s="87"/>
      <c r="E126" s="45">
        <f>F126+G126</f>
        <v>19995800</v>
      </c>
      <c r="F126" s="45">
        <f>SUM(F127:F130)</f>
        <v>11149658</v>
      </c>
      <c r="G126" s="45">
        <f>SUM(G127:G130)</f>
        <v>8846142</v>
      </c>
      <c r="H126" s="45">
        <f>I126+M126</f>
        <v>9631900</v>
      </c>
      <c r="I126" s="45">
        <f>J126+K126+L126</f>
        <v>5370747</v>
      </c>
      <c r="J126" s="45"/>
      <c r="K126" s="45"/>
      <c r="L126" s="45">
        <f>SUM(L128:L130)</f>
        <v>5370747</v>
      </c>
      <c r="M126" s="45">
        <f>N126+O126+P126+Q126</f>
        <v>4261153</v>
      </c>
      <c r="N126" s="45"/>
      <c r="O126" s="45"/>
      <c r="P126" s="45"/>
      <c r="Q126" s="45">
        <f>SUM(Q127:Q130)</f>
        <v>4261153</v>
      </c>
    </row>
    <row r="127" spans="1:17" ht="12" customHeight="1">
      <c r="A127" s="52"/>
      <c r="B127" s="75" t="s">
        <v>32</v>
      </c>
      <c r="C127" s="11"/>
      <c r="D127" s="40">
        <v>710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2" customHeight="1">
      <c r="A128" s="52"/>
      <c r="B128" s="48">
        <v>2005</v>
      </c>
      <c r="C128" s="11">
        <v>323</v>
      </c>
      <c r="D128" s="40"/>
      <c r="E128" s="26">
        <f>F128+G128</f>
        <v>3568500</v>
      </c>
      <c r="F128" s="26">
        <v>1989796</v>
      </c>
      <c r="G128" s="26">
        <v>1578704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2" customHeight="1">
      <c r="A129" s="52"/>
      <c r="B129" s="48">
        <v>2006</v>
      </c>
      <c r="C129" s="11"/>
      <c r="D129" s="40">
        <v>71012</v>
      </c>
      <c r="E129" s="26">
        <f>F129+G129</f>
        <v>9631900</v>
      </c>
      <c r="F129" s="26">
        <v>5370747</v>
      </c>
      <c r="G129" s="26">
        <v>4261153</v>
      </c>
      <c r="H129" s="26">
        <f>I129+M129</f>
        <v>9631900</v>
      </c>
      <c r="I129" s="26">
        <f>J129+K129+L129</f>
        <v>5370747</v>
      </c>
      <c r="J129" s="26"/>
      <c r="K129" s="26"/>
      <c r="L129" s="26">
        <v>5370747</v>
      </c>
      <c r="M129" s="26">
        <f>N129+O129+P129+Q129</f>
        <v>4261153</v>
      </c>
      <c r="N129" s="26"/>
      <c r="O129" s="26"/>
      <c r="P129" s="26"/>
      <c r="Q129" s="26">
        <v>4261153</v>
      </c>
    </row>
    <row r="130" spans="1:17" ht="12" customHeight="1">
      <c r="A130" s="52"/>
      <c r="B130" s="75">
        <v>2007</v>
      </c>
      <c r="C130" s="11"/>
      <c r="D130" s="40"/>
      <c r="E130" s="24">
        <f>F130+G130</f>
        <v>6795400</v>
      </c>
      <c r="F130" s="24">
        <v>3789115</v>
      </c>
      <c r="G130" s="24">
        <v>3006285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2" customHeight="1">
      <c r="A131" s="52"/>
      <c r="B131" s="88">
        <v>2008</v>
      </c>
      <c r="C131" s="11"/>
      <c r="D131" s="40"/>
      <c r="E131" s="20"/>
      <c r="F131" s="20"/>
      <c r="G131" s="20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2" customHeight="1">
      <c r="A132" s="47"/>
      <c r="B132" s="76" t="s">
        <v>21</v>
      </c>
      <c r="C132" s="12"/>
      <c r="D132" s="7"/>
      <c r="E132" s="20"/>
      <c r="F132" s="20"/>
      <c r="G132" s="20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2" customHeight="1">
      <c r="A133" s="46"/>
      <c r="B133" s="65" t="s">
        <v>34</v>
      </c>
      <c r="C133" s="11"/>
      <c r="D133" s="40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45">
      <c r="A134" s="52"/>
      <c r="B134" s="48" t="s">
        <v>67</v>
      </c>
      <c r="C134" s="11"/>
      <c r="D134" s="4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22.5">
      <c r="A135" s="52"/>
      <c r="B135" s="48" t="s">
        <v>117</v>
      </c>
      <c r="C135" s="11"/>
      <c r="D135" s="40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56.25">
      <c r="A136" s="52" t="s">
        <v>76</v>
      </c>
      <c r="B136" s="41" t="s">
        <v>118</v>
      </c>
      <c r="C136" s="11"/>
      <c r="D136" s="40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2" customHeight="1">
      <c r="A137" s="52"/>
      <c r="B137" s="83" t="s">
        <v>36</v>
      </c>
      <c r="C137" s="15"/>
      <c r="D137" s="87"/>
      <c r="E137" s="45">
        <f>F137+G137</f>
        <v>20628160</v>
      </c>
      <c r="F137" s="45">
        <f>SUM(F138:F141)</f>
        <v>5194540</v>
      </c>
      <c r="G137" s="45">
        <f>SUM(G138:G141)</f>
        <v>15433620</v>
      </c>
      <c r="H137" s="45">
        <f>I137+M137</f>
        <v>8563226</v>
      </c>
      <c r="I137" s="45">
        <f>J137+K137+L137</f>
        <v>2140806</v>
      </c>
      <c r="J137" s="45"/>
      <c r="K137" s="45"/>
      <c r="L137" s="45">
        <f>SUM(L139:L141)</f>
        <v>2140806</v>
      </c>
      <c r="M137" s="45">
        <f>N137+O137+P137+Q137</f>
        <v>6422420</v>
      </c>
      <c r="N137" s="45"/>
      <c r="O137" s="45"/>
      <c r="P137" s="45"/>
      <c r="Q137" s="45">
        <f>SUM(Q138:Q141)</f>
        <v>6422420</v>
      </c>
    </row>
    <row r="138" spans="1:17" ht="12" customHeight="1">
      <c r="A138" s="52"/>
      <c r="B138" s="75" t="s">
        <v>32</v>
      </c>
      <c r="C138" s="11"/>
      <c r="D138" s="40">
        <v>921</v>
      </c>
      <c r="E138" s="26">
        <f>F138+G138</f>
        <v>105854</v>
      </c>
      <c r="F138" s="26">
        <v>26464</v>
      </c>
      <c r="G138" s="26">
        <v>79390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2" customHeight="1">
      <c r="A139" s="52"/>
      <c r="B139" s="48">
        <v>2005</v>
      </c>
      <c r="C139" s="11">
        <v>354</v>
      </c>
      <c r="D139" s="40"/>
      <c r="E139" s="26">
        <f>F139+G139</f>
        <v>0</v>
      </c>
      <c r="F139" s="26">
        <v>0</v>
      </c>
      <c r="G139" s="26">
        <v>0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2" customHeight="1">
      <c r="A140" s="52"/>
      <c r="B140" s="48">
        <v>2006</v>
      </c>
      <c r="C140" s="11"/>
      <c r="D140" s="40">
        <v>92118</v>
      </c>
      <c r="E140" s="26">
        <f>F140+G140</f>
        <v>8563226</v>
      </c>
      <c r="F140" s="26">
        <v>2140806</v>
      </c>
      <c r="G140" s="26">
        <v>6422420</v>
      </c>
      <c r="H140" s="26">
        <f>I140+M140</f>
        <v>8563226</v>
      </c>
      <c r="I140" s="26">
        <f>J140+K140+L140</f>
        <v>2140806</v>
      </c>
      <c r="J140" s="26"/>
      <c r="K140" s="26"/>
      <c r="L140" s="26">
        <v>2140806</v>
      </c>
      <c r="M140" s="26">
        <f>N140+O140+P140+Q140</f>
        <v>6422420</v>
      </c>
      <c r="N140" s="26"/>
      <c r="O140" s="26"/>
      <c r="P140" s="26"/>
      <c r="Q140" s="26">
        <v>6422420</v>
      </c>
    </row>
    <row r="141" spans="1:17" ht="12" customHeight="1">
      <c r="A141" s="52"/>
      <c r="B141" s="75">
        <v>2007</v>
      </c>
      <c r="C141" s="11"/>
      <c r="D141" s="40"/>
      <c r="E141" s="24">
        <f>F141+G141</f>
        <v>11959080</v>
      </c>
      <c r="F141" s="24">
        <v>3027270</v>
      </c>
      <c r="G141" s="24">
        <v>8931810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2" customHeight="1">
      <c r="A142" s="47"/>
      <c r="B142" s="76" t="s">
        <v>21</v>
      </c>
      <c r="C142" s="12"/>
      <c r="D142" s="7"/>
      <c r="E142" s="20"/>
      <c r="F142" s="20"/>
      <c r="G142" s="20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2" customHeight="1">
      <c r="A143" s="46"/>
      <c r="B143" s="65" t="s">
        <v>34</v>
      </c>
      <c r="C143" s="11"/>
      <c r="D143" s="40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45">
      <c r="A144" s="52"/>
      <c r="B144" s="48" t="s">
        <v>67</v>
      </c>
      <c r="C144" s="11"/>
      <c r="D144" s="40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22.5">
      <c r="A145" s="52"/>
      <c r="B145" s="48" t="s">
        <v>119</v>
      </c>
      <c r="C145" s="11"/>
      <c r="D145" s="40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33.75">
      <c r="A146" s="52" t="s">
        <v>121</v>
      </c>
      <c r="B146" s="41" t="s">
        <v>120</v>
      </c>
      <c r="C146" s="11"/>
      <c r="D146" s="40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2" customHeight="1">
      <c r="A147" s="52"/>
      <c r="B147" s="83" t="s">
        <v>36</v>
      </c>
      <c r="C147" s="15"/>
      <c r="D147" s="87"/>
      <c r="E147" s="45">
        <f>F147+G147</f>
        <v>180811</v>
      </c>
      <c r="F147" s="45">
        <f>SUM(F148:F151)</f>
        <v>59679</v>
      </c>
      <c r="G147" s="45">
        <f>SUM(G148:G151)</f>
        <v>121132</v>
      </c>
      <c r="H147" s="45">
        <f>I147+M147</f>
        <v>49632</v>
      </c>
      <c r="I147" s="45">
        <f>J147+K147+L147</f>
        <v>24927</v>
      </c>
      <c r="J147" s="45"/>
      <c r="K147" s="45"/>
      <c r="L147" s="45">
        <f>SUM(L149:L151)</f>
        <v>24927</v>
      </c>
      <c r="M147" s="45">
        <f>N147+O147+P147+Q147</f>
        <v>24705</v>
      </c>
      <c r="N147" s="45"/>
      <c r="O147" s="45"/>
      <c r="P147" s="45"/>
      <c r="Q147" s="45">
        <f>SUM(Q148:Q151)</f>
        <v>24705</v>
      </c>
    </row>
    <row r="148" spans="1:17" ht="12" customHeight="1">
      <c r="A148" s="52"/>
      <c r="B148" s="75" t="s">
        <v>32</v>
      </c>
      <c r="C148" s="11"/>
      <c r="D148" s="40">
        <v>851</v>
      </c>
      <c r="E148" s="26">
        <f>F148+G148</f>
        <v>19395</v>
      </c>
      <c r="F148" s="26">
        <v>15486</v>
      </c>
      <c r="G148" s="26">
        <v>3909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2" customHeight="1">
      <c r="A149" s="52"/>
      <c r="B149" s="48">
        <v>2005</v>
      </c>
      <c r="C149" s="11">
        <v>323</v>
      </c>
      <c r="D149" s="40"/>
      <c r="E149" s="26">
        <f>F149+G149</f>
        <v>111784</v>
      </c>
      <c r="F149" s="26">
        <v>19266</v>
      </c>
      <c r="G149" s="26">
        <v>92518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2" customHeight="1">
      <c r="A150" s="52"/>
      <c r="B150" s="48">
        <v>2006</v>
      </c>
      <c r="C150" s="11"/>
      <c r="D150" s="40">
        <v>85195</v>
      </c>
      <c r="E150" s="26">
        <f>F150+G150</f>
        <v>49632</v>
      </c>
      <c r="F150" s="26">
        <v>24927</v>
      </c>
      <c r="G150" s="26">
        <v>24705</v>
      </c>
      <c r="H150" s="26">
        <f>I150+M150</f>
        <v>49632</v>
      </c>
      <c r="I150" s="26">
        <f>J150+K150+L150</f>
        <v>24927</v>
      </c>
      <c r="J150" s="26"/>
      <c r="K150" s="26"/>
      <c r="L150" s="26">
        <v>24927</v>
      </c>
      <c r="M150" s="26">
        <f>N150+O150+P150+Q150</f>
        <v>24705</v>
      </c>
      <c r="N150" s="26"/>
      <c r="O150" s="26"/>
      <c r="P150" s="26"/>
      <c r="Q150" s="26">
        <v>24705</v>
      </c>
    </row>
    <row r="151" spans="1:17" ht="12" customHeight="1">
      <c r="A151" s="52"/>
      <c r="B151" s="75">
        <v>2007</v>
      </c>
      <c r="C151" s="11"/>
      <c r="D151" s="40"/>
      <c r="E151" s="24">
        <f>F151+G151</f>
        <v>0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2" customHeight="1">
      <c r="A152" s="47"/>
      <c r="B152" s="76" t="s">
        <v>21</v>
      </c>
      <c r="C152" s="12"/>
      <c r="D152" s="7"/>
      <c r="E152" s="20"/>
      <c r="F152" s="20"/>
      <c r="G152" s="20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2" customHeight="1" hidden="1">
      <c r="A153" s="52"/>
      <c r="B153" s="79"/>
      <c r="C153" s="11"/>
      <c r="D153" s="40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2" customHeight="1" hidden="1">
      <c r="A154" s="52"/>
      <c r="B154" s="79"/>
      <c r="C154" s="11"/>
      <c r="D154" s="40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2" customHeight="1" hidden="1">
      <c r="A155" s="52"/>
      <c r="B155" s="79"/>
      <c r="C155" s="11"/>
      <c r="D155" s="40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2" customHeight="1" hidden="1">
      <c r="A156" s="52"/>
      <c r="B156" s="79"/>
      <c r="C156" s="11"/>
      <c r="D156" s="40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2" customHeight="1" hidden="1">
      <c r="A157" s="52"/>
      <c r="B157" s="79"/>
      <c r="C157" s="11"/>
      <c r="D157" s="40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s="14" customFormat="1" ht="23.25" customHeight="1">
      <c r="A158" s="101"/>
      <c r="B158" s="97" t="s">
        <v>99</v>
      </c>
      <c r="C158" s="102"/>
      <c r="D158" s="103"/>
      <c r="E158" s="49">
        <f>F158+G158</f>
        <v>332685696</v>
      </c>
      <c r="F158" s="49">
        <f>F161+F171</f>
        <v>184421547</v>
      </c>
      <c r="G158" s="49">
        <f>G161+G171</f>
        <v>148264149</v>
      </c>
      <c r="H158" s="49">
        <f>I158+M158</f>
        <v>68251854</v>
      </c>
      <c r="I158" s="49">
        <f>J158+K158+L158</f>
        <v>36903013</v>
      </c>
      <c r="J158" s="49"/>
      <c r="K158" s="49"/>
      <c r="L158" s="49">
        <f>L161+L171</f>
        <v>36903013</v>
      </c>
      <c r="M158" s="49">
        <f>N158+O158+P158+Q158</f>
        <v>31348841</v>
      </c>
      <c r="N158" s="49"/>
      <c r="O158" s="49"/>
      <c r="P158" s="49"/>
      <c r="Q158" s="49">
        <f>Q161+Q171</f>
        <v>31348841</v>
      </c>
    </row>
    <row r="159" spans="1:17" ht="11.25">
      <c r="A159" s="46"/>
      <c r="B159" s="48" t="s">
        <v>52</v>
      </c>
      <c r="C159" s="10"/>
      <c r="D159" s="39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22.5">
      <c r="A160" s="52" t="s">
        <v>100</v>
      </c>
      <c r="B160" s="41" t="s">
        <v>54</v>
      </c>
      <c r="C160" s="11"/>
      <c r="D160" s="40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1.25">
      <c r="A161" s="52"/>
      <c r="B161" s="83" t="s">
        <v>36</v>
      </c>
      <c r="C161" s="15"/>
      <c r="D161" s="87"/>
      <c r="E161" s="45">
        <f aca="true" t="shared" si="4" ref="E161:E167">F161+G161</f>
        <v>224797000</v>
      </c>
      <c r="F161" s="45">
        <f>SUM(F162:F167)</f>
        <v>130402938</v>
      </c>
      <c r="G161" s="45">
        <f>SUM(G162:G167)</f>
        <v>94394062</v>
      </c>
      <c r="H161" s="45">
        <f>I161+M161</f>
        <v>41972877</v>
      </c>
      <c r="I161" s="45">
        <f>J161+K161+L161</f>
        <v>27090361</v>
      </c>
      <c r="J161" s="45">
        <f>SUM(J162:J167)</f>
        <v>0</v>
      </c>
      <c r="K161" s="45">
        <f>SUM(K162:K167)</f>
        <v>0</v>
      </c>
      <c r="L161" s="45">
        <f>SUM(L162:L167)</f>
        <v>27090361</v>
      </c>
      <c r="M161" s="45">
        <f>N161+O161+P161+Q161</f>
        <v>14882516</v>
      </c>
      <c r="N161" s="45">
        <f>SUM(N162:N167)</f>
        <v>0</v>
      </c>
      <c r="O161" s="45">
        <f>SUM(O162:O167)</f>
        <v>0</v>
      </c>
      <c r="P161" s="45">
        <f>SUM(P162:P167)</f>
        <v>0</v>
      </c>
      <c r="Q161" s="45">
        <f>SUM(Q162:Q167)</f>
        <v>14882516</v>
      </c>
    </row>
    <row r="162" spans="1:17" ht="14.25" customHeight="1">
      <c r="A162" s="52"/>
      <c r="B162" s="75" t="s">
        <v>32</v>
      </c>
      <c r="C162" s="11"/>
      <c r="D162" s="40">
        <v>900</v>
      </c>
      <c r="E162" s="24">
        <f t="shared" si="4"/>
        <v>44217489</v>
      </c>
      <c r="F162" s="24">
        <v>38828192</v>
      </c>
      <c r="G162" s="24">
        <v>5389297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1.25">
      <c r="A163" s="52"/>
      <c r="B163" s="48">
        <v>2005</v>
      </c>
      <c r="C163" s="11">
        <v>345</v>
      </c>
      <c r="D163" s="40"/>
      <c r="E163" s="24">
        <f t="shared" si="4"/>
        <v>40734064</v>
      </c>
      <c r="F163" s="20">
        <v>24945409</v>
      </c>
      <c r="G163" s="20">
        <v>15788655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1.25">
      <c r="A164" s="52"/>
      <c r="B164" s="48">
        <v>2006</v>
      </c>
      <c r="C164" s="11"/>
      <c r="D164" s="40">
        <v>90001</v>
      </c>
      <c r="E164" s="24">
        <f t="shared" si="4"/>
        <v>41972877</v>
      </c>
      <c r="F164" s="20">
        <v>27090361</v>
      </c>
      <c r="G164" s="20">
        <v>14882516</v>
      </c>
      <c r="H164" s="26">
        <f>I164+M164</f>
        <v>41972877</v>
      </c>
      <c r="I164" s="26">
        <f>J164+K164+L164</f>
        <v>27090361</v>
      </c>
      <c r="J164" s="26"/>
      <c r="K164" s="26"/>
      <c r="L164" s="26">
        <v>27090361</v>
      </c>
      <c r="M164" s="26">
        <v>14882516</v>
      </c>
      <c r="N164" s="26"/>
      <c r="O164" s="26"/>
      <c r="P164" s="26"/>
      <c r="Q164" s="26">
        <v>14882516</v>
      </c>
    </row>
    <row r="165" spans="1:17" ht="11.25">
      <c r="A165" s="52"/>
      <c r="B165" s="65">
        <v>2007</v>
      </c>
      <c r="C165" s="11"/>
      <c r="D165" s="40"/>
      <c r="E165" s="24">
        <f t="shared" si="4"/>
        <v>39767743</v>
      </c>
      <c r="F165" s="24">
        <v>20853203</v>
      </c>
      <c r="G165" s="24">
        <v>18914540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1.25">
      <c r="A166" s="52"/>
      <c r="B166" s="65">
        <v>2008</v>
      </c>
      <c r="C166" s="11"/>
      <c r="D166" s="40"/>
      <c r="E166" s="24">
        <f t="shared" si="4"/>
        <v>36770187</v>
      </c>
      <c r="F166" s="24">
        <v>22735556</v>
      </c>
      <c r="G166" s="24">
        <v>14034631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1.25">
      <c r="A167" s="52"/>
      <c r="B167" s="76" t="s">
        <v>21</v>
      </c>
      <c r="C167" s="12"/>
      <c r="D167" s="7"/>
      <c r="E167" s="24">
        <f t="shared" si="4"/>
        <v>21334640</v>
      </c>
      <c r="F167" s="24">
        <v>-4049783</v>
      </c>
      <c r="G167" s="24">
        <v>25384423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1.25">
      <c r="A168" s="52"/>
      <c r="B168" s="79"/>
      <c r="C168" s="11"/>
      <c r="D168" s="40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1.25">
      <c r="A169" s="46"/>
      <c r="B169" s="78" t="s">
        <v>52</v>
      </c>
      <c r="C169" s="11"/>
      <c r="D169" s="40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22.5">
      <c r="A170" s="52" t="s">
        <v>101</v>
      </c>
      <c r="B170" s="41" t="s">
        <v>55</v>
      </c>
      <c r="C170" s="11"/>
      <c r="D170" s="40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1.25">
      <c r="A171" s="52"/>
      <c r="B171" s="83" t="s">
        <v>36</v>
      </c>
      <c r="C171" s="15"/>
      <c r="D171" s="87"/>
      <c r="E171" s="45">
        <f aca="true" t="shared" si="5" ref="E171:E177">F171+G171</f>
        <v>107888696</v>
      </c>
      <c r="F171" s="45">
        <f>SUM(F172:F177)</f>
        <v>54018609</v>
      </c>
      <c r="G171" s="45">
        <f>SUM(G172:G177)</f>
        <v>53870087</v>
      </c>
      <c r="H171" s="45">
        <f>I171+M171</f>
        <v>26278977</v>
      </c>
      <c r="I171" s="45">
        <f>J171+K171+L171</f>
        <v>9812652</v>
      </c>
      <c r="J171" s="45">
        <f>SUM(J172:J177)</f>
        <v>0</v>
      </c>
      <c r="K171" s="45">
        <f>SUM(K172:K177)</f>
        <v>0</v>
      </c>
      <c r="L171" s="45">
        <f>SUM(L172:L177)</f>
        <v>9812652</v>
      </c>
      <c r="M171" s="45">
        <f>N171+O171+P171+Q171</f>
        <v>16466325</v>
      </c>
      <c r="N171" s="45">
        <f>SUM(N172:N177)</f>
        <v>0</v>
      </c>
      <c r="O171" s="45">
        <f>SUM(O172:O177)</f>
        <v>0</v>
      </c>
      <c r="P171" s="45">
        <f>SUM(P172:P177)</f>
        <v>0</v>
      </c>
      <c r="Q171" s="45">
        <f>SUM(Q172:Q177)</f>
        <v>16466325</v>
      </c>
    </row>
    <row r="172" spans="1:17" ht="15.75" customHeight="1">
      <c r="A172" s="52"/>
      <c r="B172" s="75" t="s">
        <v>32</v>
      </c>
      <c r="C172" s="11"/>
      <c r="D172" s="40">
        <v>900</v>
      </c>
      <c r="E172" s="24">
        <f t="shared" si="5"/>
        <v>31628941</v>
      </c>
      <c r="F172" s="24">
        <v>20412248</v>
      </c>
      <c r="G172" s="24">
        <v>11216693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1.25">
      <c r="A173" s="52"/>
      <c r="B173" s="48">
        <v>2005</v>
      </c>
      <c r="C173" s="11">
        <v>343</v>
      </c>
      <c r="D173" s="40"/>
      <c r="E173" s="20">
        <f t="shared" si="5"/>
        <v>39806805</v>
      </c>
      <c r="F173" s="20">
        <v>24757553</v>
      </c>
      <c r="G173" s="20">
        <v>15049252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2" customHeight="1">
      <c r="A174" s="52"/>
      <c r="B174" s="48">
        <v>2006</v>
      </c>
      <c r="C174" s="11"/>
      <c r="D174" s="40">
        <v>90002</v>
      </c>
      <c r="E174" s="20">
        <f t="shared" si="5"/>
        <v>26278977</v>
      </c>
      <c r="F174" s="20">
        <v>9812652</v>
      </c>
      <c r="G174" s="20">
        <v>16466325</v>
      </c>
      <c r="H174" s="26">
        <f>I174+M174</f>
        <v>26278977</v>
      </c>
      <c r="I174" s="26">
        <f>J174+K174+L174</f>
        <v>9812652</v>
      </c>
      <c r="J174" s="26"/>
      <c r="K174" s="26"/>
      <c r="L174" s="26">
        <v>9812652</v>
      </c>
      <c r="M174" s="26">
        <f>N174+O174+P174+Q174</f>
        <v>16466325</v>
      </c>
      <c r="N174" s="26"/>
      <c r="O174" s="26"/>
      <c r="P174" s="26"/>
      <c r="Q174" s="26">
        <v>16466325</v>
      </c>
    </row>
    <row r="175" spans="1:17" ht="12" customHeight="1">
      <c r="A175" s="52"/>
      <c r="B175" s="65">
        <v>2007</v>
      </c>
      <c r="C175" s="11"/>
      <c r="D175" s="40"/>
      <c r="E175" s="20">
        <f t="shared" si="5"/>
        <v>10173973</v>
      </c>
      <c r="F175" s="20">
        <v>8810358</v>
      </c>
      <c r="G175" s="20">
        <v>1363615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2" customHeight="1">
      <c r="A176" s="52"/>
      <c r="B176" s="65">
        <v>2008</v>
      </c>
      <c r="C176" s="11"/>
      <c r="D176" s="40"/>
      <c r="E176" s="20">
        <f t="shared" si="5"/>
        <v>0</v>
      </c>
      <c r="F176" s="20">
        <v>0</v>
      </c>
      <c r="G176" s="20">
        <v>0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2" customHeight="1">
      <c r="A177" s="52"/>
      <c r="B177" s="76" t="s">
        <v>21</v>
      </c>
      <c r="C177" s="12"/>
      <c r="D177" s="7"/>
      <c r="E177" s="20">
        <f t="shared" si="5"/>
        <v>0</v>
      </c>
      <c r="F177" s="20">
        <v>-9774202</v>
      </c>
      <c r="G177" s="20">
        <v>9774202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2" customHeight="1" hidden="1">
      <c r="A178" s="52"/>
      <c r="B178" s="79"/>
      <c r="C178" s="93"/>
      <c r="D178" s="40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2" customHeight="1" hidden="1">
      <c r="A179" s="52"/>
      <c r="B179" s="79"/>
      <c r="C179" s="93"/>
      <c r="D179" s="40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2" customHeight="1" hidden="1">
      <c r="A180" s="52"/>
      <c r="B180" s="79"/>
      <c r="C180" s="93"/>
      <c r="D180" s="40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2" customHeight="1" hidden="1">
      <c r="A181" s="52"/>
      <c r="B181" s="79"/>
      <c r="C181" s="93"/>
      <c r="D181" s="40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2" customHeight="1" hidden="1">
      <c r="A182" s="52"/>
      <c r="B182" s="79"/>
      <c r="C182" s="93"/>
      <c r="D182" s="40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2" customHeight="1" hidden="1">
      <c r="A183" s="52"/>
      <c r="B183" s="79"/>
      <c r="C183" s="93"/>
      <c r="D183" s="40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2" customHeight="1" hidden="1">
      <c r="A184" s="52"/>
      <c r="B184" s="79"/>
      <c r="C184" s="93"/>
      <c r="D184" s="40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2" customHeight="1" hidden="1">
      <c r="A185" s="52"/>
      <c r="B185" s="79"/>
      <c r="C185" s="93"/>
      <c r="D185" s="40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2" customHeight="1" hidden="1">
      <c r="A186" s="52"/>
      <c r="B186" s="79"/>
      <c r="C186" s="93"/>
      <c r="D186" s="40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2" customHeight="1" hidden="1">
      <c r="A187" s="52"/>
      <c r="B187" s="79"/>
      <c r="C187" s="93"/>
      <c r="D187" s="40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2" customHeight="1" hidden="1">
      <c r="A188" s="52"/>
      <c r="B188" s="79"/>
      <c r="C188" s="93"/>
      <c r="D188" s="40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2" customHeight="1" hidden="1">
      <c r="A189" s="52"/>
      <c r="B189" s="76"/>
      <c r="C189" s="92"/>
      <c r="D189" s="7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34.5" customHeight="1">
      <c r="A190" s="16" t="s">
        <v>102</v>
      </c>
      <c r="B190" s="80" t="s">
        <v>24</v>
      </c>
      <c r="C190" s="135" t="s">
        <v>27</v>
      </c>
      <c r="D190" s="136"/>
      <c r="E190" s="45">
        <f>F190+G190</f>
        <v>16360115</v>
      </c>
      <c r="F190" s="45">
        <f>F191+F294</f>
        <v>4999000</v>
      </c>
      <c r="G190" s="45">
        <f>G191+G294</f>
        <v>11361115</v>
      </c>
      <c r="H190" s="45">
        <f>I190+M190</f>
        <v>6245176</v>
      </c>
      <c r="I190" s="45">
        <f>J190+K190+L190</f>
        <v>1524966</v>
      </c>
      <c r="J190" s="45"/>
      <c r="K190" s="45"/>
      <c r="L190" s="45">
        <f>L191+L294</f>
        <v>1524966</v>
      </c>
      <c r="M190" s="45">
        <f>N190+O190+P190+Q190</f>
        <v>4720210</v>
      </c>
      <c r="N190" s="45"/>
      <c r="O190" s="45"/>
      <c r="P190" s="45"/>
      <c r="Q190" s="45">
        <f>Q191+Q294</f>
        <v>4720210</v>
      </c>
    </row>
    <row r="191" spans="1:17" ht="30" customHeight="1">
      <c r="A191" s="96"/>
      <c r="B191" s="80" t="s">
        <v>98</v>
      </c>
      <c r="C191" s="104"/>
      <c r="D191" s="105"/>
      <c r="E191" s="45">
        <f>F191+G191</f>
        <v>12066470</v>
      </c>
      <c r="F191" s="45">
        <f>F196+F211+F223+F235+F246+F255+F265+F276+F288</f>
        <v>4076706</v>
      </c>
      <c r="G191" s="45">
        <f>G196+G211+G223+G235+G246+G255+G265+G276+G288</f>
        <v>7989764</v>
      </c>
      <c r="H191" s="45">
        <f>I191+M191</f>
        <v>4156755</v>
      </c>
      <c r="I191" s="45">
        <f>J191+K191+L191</f>
        <v>1087507</v>
      </c>
      <c r="J191" s="45"/>
      <c r="K191" s="45"/>
      <c r="L191" s="45">
        <f>L196+L211+L223+L235+L246+L255+L265+L276+L288</f>
        <v>1087507</v>
      </c>
      <c r="M191" s="45">
        <f>N191+O191+P191+Q191</f>
        <v>3069248</v>
      </c>
      <c r="N191" s="45"/>
      <c r="O191" s="45"/>
      <c r="P191" s="45"/>
      <c r="Q191" s="45">
        <f>Q196+Q211+Q223+Q235+Q246+Q255+Q265+Q276+Q288</f>
        <v>3069248</v>
      </c>
    </row>
    <row r="192" spans="1:17" ht="11.25">
      <c r="A192" s="52"/>
      <c r="B192" s="65" t="s">
        <v>34</v>
      </c>
      <c r="C192" s="11"/>
      <c r="D192" s="11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56.25">
      <c r="A193" s="52"/>
      <c r="B193" s="48" t="s">
        <v>61</v>
      </c>
      <c r="C193" s="11"/>
      <c r="D193" s="11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56.25">
      <c r="A194" s="52"/>
      <c r="B194" s="48" t="s">
        <v>57</v>
      </c>
      <c r="C194" s="11"/>
      <c r="D194" s="11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33.75">
      <c r="A195" s="52" t="s">
        <v>42</v>
      </c>
      <c r="B195" s="41" t="s">
        <v>58</v>
      </c>
      <c r="C195" s="11"/>
      <c r="D195" s="11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1.25">
      <c r="A196" s="52"/>
      <c r="B196" s="83" t="s">
        <v>36</v>
      </c>
      <c r="C196" s="15"/>
      <c r="D196" s="15"/>
      <c r="E196" s="45">
        <f>F196+G196</f>
        <v>111025</v>
      </c>
      <c r="F196" s="45">
        <f>SUM(F197:F202)</f>
        <v>34975</v>
      </c>
      <c r="G196" s="45">
        <f>SUM(G197:G202)</f>
        <v>76050</v>
      </c>
      <c r="H196" s="45">
        <f>I196+M196</f>
        <v>86160</v>
      </c>
      <c r="I196" s="45">
        <f>J196+K196+L196</f>
        <v>30600</v>
      </c>
      <c r="J196" s="45">
        <f>SUM(J197:J202)</f>
        <v>0</v>
      </c>
      <c r="K196" s="45">
        <f>SUM(K197:K202)</f>
        <v>0</v>
      </c>
      <c r="L196" s="45">
        <f>SUM(L197:L202)</f>
        <v>30600</v>
      </c>
      <c r="M196" s="45">
        <f>N196+O196+P196+Q196</f>
        <v>55560</v>
      </c>
      <c r="N196" s="45">
        <f>SUM(N197:N202)</f>
        <v>0</v>
      </c>
      <c r="O196" s="45">
        <f>SUM(O197:O202)</f>
        <v>0</v>
      </c>
      <c r="P196" s="45">
        <f>SUM(P197:P202)</f>
        <v>0</v>
      </c>
      <c r="Q196" s="45">
        <f>SUM(Q197:Q202)</f>
        <v>55560</v>
      </c>
    </row>
    <row r="197" spans="1:17" ht="14.25" customHeight="1">
      <c r="A197" s="52"/>
      <c r="B197" s="75" t="s">
        <v>32</v>
      </c>
      <c r="C197" s="11"/>
      <c r="D197" s="11">
        <v>750</v>
      </c>
      <c r="E197" s="24"/>
      <c r="F197" s="24"/>
      <c r="G197" s="24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4.25" customHeight="1">
      <c r="A198" s="52"/>
      <c r="B198" s="48">
        <v>2005</v>
      </c>
      <c r="C198" s="11">
        <v>23</v>
      </c>
      <c r="D198" s="11"/>
      <c r="E198" s="20">
        <f>F198+G198</f>
        <v>24865</v>
      </c>
      <c r="F198" s="20">
        <v>4375</v>
      </c>
      <c r="G198" s="24">
        <v>20490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4.25" customHeight="1">
      <c r="A199" s="52"/>
      <c r="B199" s="48">
        <v>2006</v>
      </c>
      <c r="C199" s="11"/>
      <c r="D199" s="11">
        <v>75023</v>
      </c>
      <c r="E199" s="20">
        <f>F199+G199</f>
        <v>86160</v>
      </c>
      <c r="F199" s="20">
        <v>30600</v>
      </c>
      <c r="G199" s="24">
        <v>55560</v>
      </c>
      <c r="H199" s="26">
        <f>I199+M199</f>
        <v>86160</v>
      </c>
      <c r="I199" s="26">
        <f>J199+K199+L199</f>
        <v>30600</v>
      </c>
      <c r="J199" s="26"/>
      <c r="K199" s="26"/>
      <c r="L199" s="26">
        <v>30600</v>
      </c>
      <c r="M199" s="26">
        <f>N199+O199+P199+Q199</f>
        <v>55560</v>
      </c>
      <c r="N199" s="26"/>
      <c r="O199" s="26"/>
      <c r="P199" s="26"/>
      <c r="Q199" s="26">
        <v>55560</v>
      </c>
    </row>
    <row r="200" spans="1:17" ht="14.25" customHeight="1">
      <c r="A200" s="52"/>
      <c r="B200" s="65">
        <v>2007</v>
      </c>
      <c r="C200" s="11"/>
      <c r="D200" s="11"/>
      <c r="E200" s="24"/>
      <c r="F200" s="24"/>
      <c r="G200" s="24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4.25" customHeight="1">
      <c r="A201" s="52"/>
      <c r="B201" s="65">
        <v>2008</v>
      </c>
      <c r="C201" s="11"/>
      <c r="D201" s="11"/>
      <c r="E201" s="24"/>
      <c r="F201" s="24"/>
      <c r="G201" s="24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4.25" customHeight="1">
      <c r="A202" s="52"/>
      <c r="B202" s="76" t="s">
        <v>21</v>
      </c>
      <c r="C202" s="12"/>
      <c r="D202" s="12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4.25" customHeight="1">
      <c r="A203" s="52"/>
      <c r="B203" s="76"/>
      <c r="C203" s="11"/>
      <c r="D203" s="11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1.25">
      <c r="A204" s="46"/>
      <c r="B204" s="65" t="s">
        <v>34</v>
      </c>
      <c r="C204" s="11"/>
      <c r="D204" s="11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56.25">
      <c r="A205" s="52"/>
      <c r="B205" s="48" t="s">
        <v>61</v>
      </c>
      <c r="C205" s="11"/>
      <c r="D205" s="11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33.75">
      <c r="A206" s="52"/>
      <c r="B206" s="48" t="s">
        <v>59</v>
      </c>
      <c r="C206" s="11"/>
      <c r="D206" s="11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33.75">
      <c r="A207" s="52" t="s">
        <v>43</v>
      </c>
      <c r="B207" s="41" t="s">
        <v>60</v>
      </c>
      <c r="C207" s="11"/>
      <c r="D207" s="11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1.25">
      <c r="A208" s="52"/>
      <c r="B208" s="41"/>
      <c r="C208" s="11"/>
      <c r="D208" s="11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1.25">
      <c r="A209" s="52"/>
      <c r="B209" s="64"/>
      <c r="C209" s="11"/>
      <c r="D209" s="11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1.25">
      <c r="A210" s="52"/>
      <c r="B210" s="64"/>
      <c r="C210" s="11"/>
      <c r="D210" s="11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1.25">
      <c r="A211" s="52"/>
      <c r="B211" s="83" t="s">
        <v>36</v>
      </c>
      <c r="C211" s="15"/>
      <c r="D211" s="15"/>
      <c r="E211" s="45">
        <f>F211+G211</f>
        <v>3886500</v>
      </c>
      <c r="F211" s="45">
        <f>SUM(F212:F218)</f>
        <v>2048835</v>
      </c>
      <c r="G211" s="45">
        <f>SUM(G212:G218)</f>
        <v>1837665</v>
      </c>
      <c r="H211" s="45">
        <f>I211+M211</f>
        <v>222723</v>
      </c>
      <c r="I211" s="45">
        <f>J211+K211+L211</f>
        <v>116697</v>
      </c>
      <c r="J211" s="45">
        <f>J213+J214+J215+J218</f>
        <v>0</v>
      </c>
      <c r="K211" s="45">
        <f>K213+K214+K215+K218</f>
        <v>0</v>
      </c>
      <c r="L211" s="45">
        <f>L213+L214+L215+L218</f>
        <v>116697</v>
      </c>
      <c r="M211" s="45">
        <f>N211+O211+P211+Q211</f>
        <v>106026</v>
      </c>
      <c r="N211" s="45">
        <f>N213+N214+N215+N218</f>
        <v>0</v>
      </c>
      <c r="O211" s="45">
        <f>O213+O214+O215+O218</f>
        <v>0</v>
      </c>
      <c r="P211" s="45">
        <f>P213+P214+P215+P218</f>
        <v>0</v>
      </c>
      <c r="Q211" s="45">
        <f>Q213+Q214+Q215+Q218</f>
        <v>106026</v>
      </c>
    </row>
    <row r="212" spans="1:17" ht="11.25">
      <c r="A212" s="52"/>
      <c r="B212" s="77"/>
      <c r="C212" s="11"/>
      <c r="D212" s="11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4.25" customHeight="1">
      <c r="A213" s="52"/>
      <c r="B213" s="75" t="s">
        <v>32</v>
      </c>
      <c r="C213" s="11"/>
      <c r="D213" s="11">
        <v>750</v>
      </c>
      <c r="E213" s="24"/>
      <c r="F213" s="24"/>
      <c r="G213" s="24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1.25">
      <c r="A214" s="52"/>
      <c r="B214" s="48">
        <v>2005</v>
      </c>
      <c r="C214" s="11">
        <v>24</v>
      </c>
      <c r="D214" s="11"/>
      <c r="E214" s="20">
        <f>F214+G214</f>
        <v>3663777</v>
      </c>
      <c r="F214" s="20">
        <v>1932138</v>
      </c>
      <c r="G214" s="20">
        <v>1731639</v>
      </c>
      <c r="H214" s="49"/>
      <c r="I214" s="49"/>
      <c r="J214" s="26"/>
      <c r="K214" s="26"/>
      <c r="L214" s="26"/>
      <c r="M214" s="26"/>
      <c r="N214" s="26"/>
      <c r="O214" s="26"/>
      <c r="P214" s="26"/>
      <c r="Q214" s="26"/>
    </row>
    <row r="215" spans="1:17" ht="11.25">
      <c r="A215" s="52"/>
      <c r="B215" s="48">
        <v>2006</v>
      </c>
      <c r="C215" s="11"/>
      <c r="D215" s="11">
        <v>75095</v>
      </c>
      <c r="E215" s="20">
        <f>F215+G215</f>
        <v>222723</v>
      </c>
      <c r="F215" s="20">
        <v>116697</v>
      </c>
      <c r="G215" s="20">
        <v>106026</v>
      </c>
      <c r="H215" s="26">
        <f>I215+M215</f>
        <v>222723</v>
      </c>
      <c r="I215" s="26">
        <f>J215+K215+L215</f>
        <v>116697</v>
      </c>
      <c r="J215" s="26"/>
      <c r="K215" s="26"/>
      <c r="L215" s="26">
        <v>116697</v>
      </c>
      <c r="M215" s="26">
        <f>Q215</f>
        <v>106026</v>
      </c>
      <c r="N215" s="26"/>
      <c r="O215" s="26"/>
      <c r="P215" s="26"/>
      <c r="Q215" s="26">
        <v>106026</v>
      </c>
    </row>
    <row r="216" spans="1:17" ht="11.25">
      <c r="A216" s="52"/>
      <c r="B216" s="65">
        <v>2007</v>
      </c>
      <c r="C216" s="11"/>
      <c r="D216" s="11"/>
      <c r="E216" s="24"/>
      <c r="F216" s="24"/>
      <c r="G216" s="24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1.25">
      <c r="A217" s="52"/>
      <c r="B217" s="65">
        <v>2008</v>
      </c>
      <c r="C217" s="11"/>
      <c r="D217" s="11"/>
      <c r="E217" s="24"/>
      <c r="F217" s="24"/>
      <c r="G217" s="24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1.25">
      <c r="A218" s="52"/>
      <c r="B218" s="76" t="s">
        <v>21</v>
      </c>
      <c r="C218" s="12"/>
      <c r="D218" s="12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33.75">
      <c r="A219" s="46"/>
      <c r="B219" s="65" t="s">
        <v>66</v>
      </c>
      <c r="C219" s="11"/>
      <c r="D219" s="11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33.75">
      <c r="A220" s="52"/>
      <c r="B220" s="48" t="s">
        <v>63</v>
      </c>
      <c r="C220" s="11"/>
      <c r="D220" s="11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45">
      <c r="A221" s="52"/>
      <c r="B221" s="48" t="s">
        <v>64</v>
      </c>
      <c r="C221" s="11"/>
      <c r="D221" s="11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33.75">
      <c r="A222" s="52" t="s">
        <v>50</v>
      </c>
      <c r="B222" s="41" t="s">
        <v>65</v>
      </c>
      <c r="C222" s="11"/>
      <c r="D222" s="11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1.25">
      <c r="A223" s="52"/>
      <c r="B223" s="83" t="s">
        <v>36</v>
      </c>
      <c r="C223" s="15"/>
      <c r="D223" s="15"/>
      <c r="E223" s="45">
        <f>F223+G223</f>
        <v>176877</v>
      </c>
      <c r="F223" s="45">
        <f>SUM(F225:F228)</f>
        <v>40800</v>
      </c>
      <c r="G223" s="45">
        <f>SUM(G225:G228)</f>
        <v>136077</v>
      </c>
      <c r="H223" s="45">
        <f>I223+M223</f>
        <v>85159</v>
      </c>
      <c r="I223" s="45">
        <f>J223+K223+L223</f>
        <v>20400</v>
      </c>
      <c r="J223" s="45">
        <f>SUM(J225:J228)</f>
        <v>0</v>
      </c>
      <c r="K223" s="45">
        <f>SUM(K225:K228)</f>
        <v>0</v>
      </c>
      <c r="L223" s="45">
        <f>SUM(L225:L228)</f>
        <v>20400</v>
      </c>
      <c r="M223" s="45">
        <f>N223+O223+P223+Q223</f>
        <v>64759</v>
      </c>
      <c r="N223" s="45">
        <f>SUM(N225:N228)</f>
        <v>0</v>
      </c>
      <c r="O223" s="45">
        <f>SUM(O225:O228)</f>
        <v>0</v>
      </c>
      <c r="P223" s="45">
        <f>SUM(P225:P228)</f>
        <v>0</v>
      </c>
      <c r="Q223" s="45">
        <f>SUM(Q225:Q228)</f>
        <v>64759</v>
      </c>
    </row>
    <row r="224" spans="1:17" ht="11.25">
      <c r="A224" s="52"/>
      <c r="B224" s="77"/>
      <c r="C224" s="11"/>
      <c r="D224" s="11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5" customHeight="1">
      <c r="A225" s="52"/>
      <c r="B225" s="75" t="s">
        <v>32</v>
      </c>
      <c r="C225" s="11"/>
      <c r="D225" s="11">
        <v>921</v>
      </c>
      <c r="E225" s="24"/>
      <c r="F225" s="24"/>
      <c r="G225" s="24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1.25">
      <c r="A226" s="52"/>
      <c r="B226" s="48">
        <v>2005</v>
      </c>
      <c r="C226" s="11"/>
      <c r="D226" s="11"/>
      <c r="E226" s="20">
        <f>F226+G226</f>
        <v>12058</v>
      </c>
      <c r="F226" s="20">
        <v>3400</v>
      </c>
      <c r="G226" s="20">
        <v>8658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1.25">
      <c r="A227" s="52"/>
      <c r="B227" s="48">
        <v>2006</v>
      </c>
      <c r="C227" s="11"/>
      <c r="D227" s="11">
        <v>92120</v>
      </c>
      <c r="E227" s="20">
        <f>F227+G227</f>
        <v>85159</v>
      </c>
      <c r="F227" s="20">
        <v>20400</v>
      </c>
      <c r="G227" s="20">
        <v>64759</v>
      </c>
      <c r="H227" s="26">
        <f>I227+M227</f>
        <v>85159</v>
      </c>
      <c r="I227" s="26">
        <f>J227+K227+L227</f>
        <v>20400</v>
      </c>
      <c r="J227" s="26"/>
      <c r="K227" s="26"/>
      <c r="L227" s="26">
        <v>20400</v>
      </c>
      <c r="M227" s="26">
        <f>N227+O227+P227+Q227</f>
        <v>64759</v>
      </c>
      <c r="N227" s="26"/>
      <c r="O227" s="26"/>
      <c r="P227" s="26"/>
      <c r="Q227" s="26">
        <v>64759</v>
      </c>
    </row>
    <row r="228" spans="1:17" ht="11.25">
      <c r="A228" s="52"/>
      <c r="B228" s="75">
        <v>2007</v>
      </c>
      <c r="C228" s="11"/>
      <c r="D228" s="11"/>
      <c r="E228" s="24">
        <f>F228+G228</f>
        <v>79660</v>
      </c>
      <c r="F228" s="24">
        <v>17000</v>
      </c>
      <c r="G228" s="24">
        <v>62660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1.25">
      <c r="A229" s="52"/>
      <c r="B229" s="75">
        <v>2008</v>
      </c>
      <c r="C229" s="11"/>
      <c r="D229" s="11"/>
      <c r="E229" s="24"/>
      <c r="F229" s="24"/>
      <c r="G229" s="24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1.25">
      <c r="A230" s="52"/>
      <c r="B230" s="76" t="s">
        <v>21</v>
      </c>
      <c r="C230" s="12"/>
      <c r="D230" s="12"/>
      <c r="E230" s="20"/>
      <c r="F230" s="20"/>
      <c r="G230" s="20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1.25">
      <c r="A231" s="46"/>
      <c r="B231" s="65" t="s">
        <v>34</v>
      </c>
      <c r="C231" s="11"/>
      <c r="D231" s="11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22.5">
      <c r="A232" s="52"/>
      <c r="B232" s="48" t="s">
        <v>84</v>
      </c>
      <c r="C232" s="11"/>
      <c r="D232" s="11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33.75">
      <c r="A233" s="52"/>
      <c r="B233" s="48" t="s">
        <v>41</v>
      </c>
      <c r="C233" s="11"/>
      <c r="D233" s="11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22.5">
      <c r="A234" s="52" t="s">
        <v>62</v>
      </c>
      <c r="B234" s="41" t="s">
        <v>87</v>
      </c>
      <c r="C234" s="11"/>
      <c r="D234" s="11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1.25">
      <c r="A235" s="52"/>
      <c r="B235" s="83" t="s">
        <v>36</v>
      </c>
      <c r="C235" s="15"/>
      <c r="D235" s="15"/>
      <c r="E235" s="45">
        <f>F235+G235</f>
        <v>446220</v>
      </c>
      <c r="F235" s="45">
        <f>SUM(F236:F241)</f>
        <v>142567</v>
      </c>
      <c r="G235" s="45">
        <f>SUM(G236:G241)</f>
        <v>303653</v>
      </c>
      <c r="H235" s="45">
        <f>I235+M235</f>
        <v>446220</v>
      </c>
      <c r="I235" s="45">
        <f>J235+K235+L235</f>
        <v>142567</v>
      </c>
      <c r="J235" s="45">
        <f>SUM(J236:J241)</f>
        <v>0</v>
      </c>
      <c r="K235" s="45">
        <f>SUM(K236:K241)</f>
        <v>0</v>
      </c>
      <c r="L235" s="45">
        <f>SUM(L236:L241)</f>
        <v>142567</v>
      </c>
      <c r="M235" s="45">
        <f>N235+O235+P235+Q235</f>
        <v>303653</v>
      </c>
      <c r="N235" s="45">
        <f>SUM(N236:N238)</f>
        <v>0</v>
      </c>
      <c r="O235" s="45">
        <f>SUM(O236:O238)</f>
        <v>0</v>
      </c>
      <c r="P235" s="45">
        <f>SUM(P236:P238)</f>
        <v>0</v>
      </c>
      <c r="Q235" s="45">
        <f>SUM(Q236:Q238)</f>
        <v>303653</v>
      </c>
    </row>
    <row r="236" spans="1:17" ht="15" customHeight="1">
      <c r="A236" s="52"/>
      <c r="B236" s="75" t="s">
        <v>32</v>
      </c>
      <c r="C236" s="11"/>
      <c r="D236" s="11">
        <v>801</v>
      </c>
      <c r="E236" s="20"/>
      <c r="F236" s="20"/>
      <c r="G236" s="20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1.25">
      <c r="A237" s="52"/>
      <c r="B237" s="48">
        <v>2005</v>
      </c>
      <c r="C237" s="11">
        <v>22</v>
      </c>
      <c r="D237" s="11"/>
      <c r="E237" s="20">
        <f>F237+G237</f>
        <v>0</v>
      </c>
      <c r="F237" s="20"/>
      <c r="G237" s="20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1.25">
      <c r="A238" s="52"/>
      <c r="B238" s="48">
        <v>2006</v>
      </c>
      <c r="C238" s="11"/>
      <c r="D238" s="11">
        <v>80195</v>
      </c>
      <c r="E238" s="20">
        <f>F238+G238</f>
        <v>446220</v>
      </c>
      <c r="F238" s="20">
        <v>142567</v>
      </c>
      <c r="G238" s="20">
        <v>303653</v>
      </c>
      <c r="H238" s="26">
        <f>I238+M238</f>
        <v>446220</v>
      </c>
      <c r="I238" s="26">
        <f>J238+K238+L238</f>
        <v>142567</v>
      </c>
      <c r="J238" s="26"/>
      <c r="K238" s="26"/>
      <c r="L238" s="26">
        <v>142567</v>
      </c>
      <c r="M238" s="26">
        <f>N238+O238+P238+Q238</f>
        <v>303653</v>
      </c>
      <c r="N238" s="26"/>
      <c r="O238" s="26"/>
      <c r="P238" s="26"/>
      <c r="Q238" s="26">
        <v>303653</v>
      </c>
    </row>
    <row r="239" spans="1:17" ht="11.25">
      <c r="A239" s="52"/>
      <c r="B239" s="65">
        <v>2007</v>
      </c>
      <c r="C239" s="11"/>
      <c r="D239" s="11"/>
      <c r="E239" s="20"/>
      <c r="F239" s="20"/>
      <c r="G239" s="20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1.25">
      <c r="A240" s="52"/>
      <c r="B240" s="65">
        <v>2008</v>
      </c>
      <c r="C240" s="11"/>
      <c r="D240" s="11"/>
      <c r="E240" s="20"/>
      <c r="F240" s="20"/>
      <c r="G240" s="20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1.25">
      <c r="A241" s="52"/>
      <c r="B241" s="76" t="s">
        <v>21</v>
      </c>
      <c r="C241" s="12"/>
      <c r="D241" s="12"/>
      <c r="E241" s="20"/>
      <c r="F241" s="20"/>
      <c r="G241" s="20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2.75" customHeight="1">
      <c r="A242" s="52"/>
      <c r="B242" s="65" t="s">
        <v>34</v>
      </c>
      <c r="C242" s="11"/>
      <c r="D242" s="11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22.5">
      <c r="A243" s="52"/>
      <c r="B243" s="48" t="s">
        <v>84</v>
      </c>
      <c r="C243" s="11"/>
      <c r="D243" s="11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56.25">
      <c r="A244" s="52"/>
      <c r="B244" s="48" t="s">
        <v>85</v>
      </c>
      <c r="C244" s="11"/>
      <c r="D244" s="11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35.25" customHeight="1">
      <c r="A245" s="60" t="s">
        <v>72</v>
      </c>
      <c r="B245" s="41" t="s">
        <v>86</v>
      </c>
      <c r="C245" s="11"/>
      <c r="D245" s="11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2.75" customHeight="1">
      <c r="A246" s="52"/>
      <c r="B246" s="83" t="s">
        <v>36</v>
      </c>
      <c r="C246" s="15"/>
      <c r="D246" s="15"/>
      <c r="E246" s="45">
        <f>F246+G246</f>
        <v>256725</v>
      </c>
      <c r="F246" s="45">
        <f>SUM(F248:F251)</f>
        <v>16000</v>
      </c>
      <c r="G246" s="45">
        <f>SUM(G248:G251)</f>
        <v>240725</v>
      </c>
      <c r="H246" s="45">
        <f>I246+M246</f>
        <v>227150</v>
      </c>
      <c r="I246" s="45">
        <f>J246+K246+L246</f>
        <v>16000</v>
      </c>
      <c r="J246" s="45">
        <f>SUM(J247:J251)</f>
        <v>0</v>
      </c>
      <c r="K246" s="45">
        <f>SUM(K247:K251)</f>
        <v>0</v>
      </c>
      <c r="L246" s="45">
        <f>SUM(L247:L251)</f>
        <v>16000</v>
      </c>
      <c r="M246" s="45">
        <f>N246+O246+P246+Q246</f>
        <v>211150</v>
      </c>
      <c r="N246" s="45">
        <f>SUM(N247:N251)</f>
        <v>0</v>
      </c>
      <c r="O246" s="45">
        <f>SUM(O247:O251)</f>
        <v>0</v>
      </c>
      <c r="P246" s="45">
        <f>SUM(P247:P251)</f>
        <v>0</v>
      </c>
      <c r="Q246" s="45">
        <f>SUM(Q247:Q251)</f>
        <v>211150</v>
      </c>
    </row>
    <row r="247" spans="1:17" ht="12.75" customHeight="1">
      <c r="A247" s="52"/>
      <c r="B247" s="77"/>
      <c r="C247" s="11"/>
      <c r="D247" s="11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1:17" ht="12.75" customHeight="1">
      <c r="A248" s="52"/>
      <c r="B248" s="75" t="s">
        <v>32</v>
      </c>
      <c r="C248" s="11"/>
      <c r="D248" s="11">
        <v>801</v>
      </c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1:17" ht="12.75" customHeight="1">
      <c r="A249" s="52"/>
      <c r="B249" s="48">
        <v>2005</v>
      </c>
      <c r="C249" s="11">
        <v>23</v>
      </c>
      <c r="D249" s="11"/>
      <c r="E249" s="26">
        <f>F249+G249</f>
        <v>29575</v>
      </c>
      <c r="F249" s="26">
        <v>0</v>
      </c>
      <c r="G249" s="26">
        <v>29575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1:17" ht="12.75" customHeight="1">
      <c r="A250" s="52"/>
      <c r="B250" s="48">
        <v>2006</v>
      </c>
      <c r="C250" s="11"/>
      <c r="D250" s="11">
        <v>80195</v>
      </c>
      <c r="E250" s="26">
        <f>F250+G250</f>
        <v>227150</v>
      </c>
      <c r="F250" s="26">
        <v>16000</v>
      </c>
      <c r="G250" s="26">
        <v>211150</v>
      </c>
      <c r="H250" s="26">
        <f>M250+I250</f>
        <v>227150</v>
      </c>
      <c r="I250" s="26">
        <f>J250+K250+L250</f>
        <v>16000</v>
      </c>
      <c r="J250" s="26"/>
      <c r="K250" s="26"/>
      <c r="L250" s="26">
        <v>16000</v>
      </c>
      <c r="M250" s="26">
        <f>N250+O250+P250+Q250</f>
        <v>211150</v>
      </c>
      <c r="N250" s="26"/>
      <c r="O250" s="26"/>
      <c r="P250" s="26"/>
      <c r="Q250" s="26">
        <v>211150</v>
      </c>
    </row>
    <row r="251" spans="1:17" ht="12" customHeight="1">
      <c r="A251" s="46"/>
      <c r="B251" s="65" t="s">
        <v>34</v>
      </c>
      <c r="C251" s="11"/>
      <c r="D251" s="40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1:17" ht="45">
      <c r="A252" s="52"/>
      <c r="B252" s="48" t="s">
        <v>67</v>
      </c>
      <c r="C252" s="11"/>
      <c r="D252" s="40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ht="22.5">
      <c r="A253" s="52"/>
      <c r="B253" s="48" t="s">
        <v>119</v>
      </c>
      <c r="C253" s="11"/>
      <c r="D253" s="40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ht="33.75">
      <c r="A254" s="52" t="s">
        <v>76</v>
      </c>
      <c r="B254" s="41" t="s">
        <v>120</v>
      </c>
      <c r="C254" s="11"/>
      <c r="D254" s="40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ht="12" customHeight="1">
      <c r="A255" s="52"/>
      <c r="B255" s="83" t="s">
        <v>36</v>
      </c>
      <c r="C255" s="15"/>
      <c r="D255" s="87"/>
      <c r="E255" s="45">
        <f>F255+G255</f>
        <v>21500</v>
      </c>
      <c r="F255" s="45">
        <f>SUM(F256:F259)</f>
        <v>12716</v>
      </c>
      <c r="G255" s="45">
        <f>SUM(G256:G259)</f>
        <v>8784</v>
      </c>
      <c r="H255" s="45">
        <f>I255+M255</f>
        <v>6500</v>
      </c>
      <c r="I255" s="45">
        <f>J255+K255+L255</f>
        <v>1625</v>
      </c>
      <c r="J255" s="45"/>
      <c r="K255" s="45"/>
      <c r="L255" s="45">
        <f>SUM(L257:L259)</f>
        <v>1625</v>
      </c>
      <c r="M255" s="45">
        <f>N255+O255+P255+Q255</f>
        <v>4875</v>
      </c>
      <c r="N255" s="45"/>
      <c r="O255" s="45"/>
      <c r="P255" s="45"/>
      <c r="Q255" s="45">
        <f>SUM(Q256:Q259)</f>
        <v>4875</v>
      </c>
    </row>
    <row r="256" spans="1:17" ht="12" customHeight="1">
      <c r="A256" s="52"/>
      <c r="B256" s="75" t="s">
        <v>32</v>
      </c>
      <c r="C256" s="11"/>
      <c r="D256" s="40">
        <v>851</v>
      </c>
      <c r="E256" s="26">
        <f>F256+G256</f>
        <v>15000</v>
      </c>
      <c r="F256" s="26">
        <v>11091</v>
      </c>
      <c r="G256" s="26">
        <v>3909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ht="12" customHeight="1">
      <c r="A257" s="52"/>
      <c r="B257" s="48">
        <v>2005</v>
      </c>
      <c r="C257" s="11">
        <v>323</v>
      </c>
      <c r="D257" s="40"/>
      <c r="E257" s="26">
        <f>F257+G257</f>
        <v>0</v>
      </c>
      <c r="F257" s="26">
        <v>0</v>
      </c>
      <c r="G257" s="26">
        <v>0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ht="12" customHeight="1">
      <c r="A258" s="52"/>
      <c r="B258" s="48">
        <v>2006</v>
      </c>
      <c r="C258" s="11"/>
      <c r="D258" s="40">
        <v>85195</v>
      </c>
      <c r="E258" s="26">
        <f>F258+G258</f>
        <v>6500</v>
      </c>
      <c r="F258" s="26">
        <v>1625</v>
      </c>
      <c r="G258" s="26">
        <v>4875</v>
      </c>
      <c r="H258" s="26">
        <f>I258+M258</f>
        <v>6500</v>
      </c>
      <c r="I258" s="26">
        <f>J258+K258+L258</f>
        <v>1625</v>
      </c>
      <c r="J258" s="26"/>
      <c r="K258" s="26"/>
      <c r="L258" s="26">
        <v>1625</v>
      </c>
      <c r="M258" s="26">
        <f>N258+O258+P258+Q258</f>
        <v>4875</v>
      </c>
      <c r="N258" s="26"/>
      <c r="O258" s="26"/>
      <c r="P258" s="26"/>
      <c r="Q258" s="26">
        <v>4875</v>
      </c>
    </row>
    <row r="259" spans="1:17" ht="12" customHeight="1">
      <c r="A259" s="52"/>
      <c r="B259" s="75">
        <v>2007</v>
      </c>
      <c r="C259" s="11"/>
      <c r="D259" s="40"/>
      <c r="E259" s="24">
        <f>F259+G259</f>
        <v>0</v>
      </c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ht="12" customHeight="1">
      <c r="A260" s="47"/>
      <c r="B260" s="76" t="s">
        <v>21</v>
      </c>
      <c r="C260" s="12"/>
      <c r="D260" s="7"/>
      <c r="E260" s="20"/>
      <c r="F260" s="20"/>
      <c r="G260" s="20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ht="12.75" customHeight="1">
      <c r="A261" s="47"/>
      <c r="B261" s="76" t="s">
        <v>21</v>
      </c>
      <c r="C261" s="12"/>
      <c r="D261" s="12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ht="22.5">
      <c r="A262" s="46"/>
      <c r="B262" s="65" t="s">
        <v>122</v>
      </c>
      <c r="C262" s="11"/>
      <c r="D262" s="40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ht="45">
      <c r="A263" s="52"/>
      <c r="B263" s="48" t="s">
        <v>123</v>
      </c>
      <c r="C263" s="11"/>
      <c r="D263" s="40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ht="45">
      <c r="A264" s="52" t="s">
        <v>121</v>
      </c>
      <c r="B264" s="41" t="s">
        <v>124</v>
      </c>
      <c r="C264" s="11"/>
      <c r="D264" s="40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1:17" ht="12" customHeight="1">
      <c r="A265" s="52"/>
      <c r="B265" s="83" t="s">
        <v>36</v>
      </c>
      <c r="C265" s="15"/>
      <c r="D265" s="87"/>
      <c r="E265" s="45">
        <f>F265+G265</f>
        <v>266000</v>
      </c>
      <c r="F265" s="45">
        <f>SUM(F266:F269)</f>
        <v>66500</v>
      </c>
      <c r="G265" s="45">
        <f>SUM(G266:G269)</f>
        <v>199500</v>
      </c>
      <c r="H265" s="45">
        <f>I265+M265</f>
        <v>125870</v>
      </c>
      <c r="I265" s="45">
        <f>J265+K265+L265</f>
        <v>31468</v>
      </c>
      <c r="J265" s="45"/>
      <c r="K265" s="45"/>
      <c r="L265" s="45">
        <f>SUM(L267:L269)</f>
        <v>31468</v>
      </c>
      <c r="M265" s="45">
        <f>N265+O265+P265+Q265</f>
        <v>94402</v>
      </c>
      <c r="N265" s="45"/>
      <c r="O265" s="45"/>
      <c r="P265" s="45"/>
      <c r="Q265" s="45">
        <f>SUM(Q266:Q269)</f>
        <v>94402</v>
      </c>
    </row>
    <row r="266" spans="1:17" ht="12" customHeight="1">
      <c r="A266" s="52"/>
      <c r="B266" s="75" t="s">
        <v>32</v>
      </c>
      <c r="C266" s="11"/>
      <c r="D266" s="40">
        <v>851</v>
      </c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1:17" ht="12" customHeight="1">
      <c r="A267" s="52"/>
      <c r="B267" s="48">
        <v>2005</v>
      </c>
      <c r="C267" s="11">
        <v>18</v>
      </c>
      <c r="D267" s="40"/>
      <c r="E267" s="26">
        <f>F267+G267</f>
        <v>10531</v>
      </c>
      <c r="F267" s="26">
        <v>5260</v>
      </c>
      <c r="G267" s="26">
        <v>5271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7" ht="12" customHeight="1">
      <c r="A268" s="52"/>
      <c r="B268" s="48">
        <v>2006</v>
      </c>
      <c r="C268" s="11"/>
      <c r="D268" s="40">
        <v>85149</v>
      </c>
      <c r="E268" s="26">
        <f>F268+G268</f>
        <v>125870</v>
      </c>
      <c r="F268" s="26">
        <v>31468</v>
      </c>
      <c r="G268" s="26">
        <v>94402</v>
      </c>
      <c r="H268" s="26">
        <f>I268+M268</f>
        <v>125870</v>
      </c>
      <c r="I268" s="26">
        <f>J268+K268+L268</f>
        <v>31468</v>
      </c>
      <c r="J268" s="26"/>
      <c r="K268" s="26"/>
      <c r="L268" s="26">
        <v>31468</v>
      </c>
      <c r="M268" s="26">
        <f>N268+O268+P268+Q268</f>
        <v>94402</v>
      </c>
      <c r="N268" s="26"/>
      <c r="O268" s="26"/>
      <c r="P268" s="26"/>
      <c r="Q268" s="26">
        <v>94402</v>
      </c>
    </row>
    <row r="269" spans="1:17" ht="12" customHeight="1">
      <c r="A269" s="52"/>
      <c r="B269" s="75">
        <v>2007</v>
      </c>
      <c r="C269" s="11"/>
      <c r="D269" s="40"/>
      <c r="E269" s="24">
        <f>F269+G269</f>
        <v>129599</v>
      </c>
      <c r="F269" s="24">
        <v>29772</v>
      </c>
      <c r="G269" s="24">
        <v>99827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ht="12" customHeight="1">
      <c r="A270" s="47"/>
      <c r="B270" s="76" t="s">
        <v>21</v>
      </c>
      <c r="C270" s="12"/>
      <c r="D270" s="7"/>
      <c r="E270" s="20"/>
      <c r="F270" s="20"/>
      <c r="G270" s="20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ht="12.75" customHeight="1">
      <c r="A271" s="47"/>
      <c r="B271" s="76" t="s">
        <v>21</v>
      </c>
      <c r="C271" s="12"/>
      <c r="D271" s="12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ht="33.75">
      <c r="A272" s="52"/>
      <c r="B272" s="63" t="s">
        <v>129</v>
      </c>
      <c r="C272" s="11"/>
      <c r="D272" s="11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ht="33.75">
      <c r="A273" s="52"/>
      <c r="B273" s="63" t="s">
        <v>130</v>
      </c>
      <c r="C273" s="11"/>
      <c r="D273" s="11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ht="45">
      <c r="A274" s="52"/>
      <c r="B274" s="63" t="s">
        <v>131</v>
      </c>
      <c r="C274" s="11"/>
      <c r="D274" s="11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ht="33.75">
      <c r="A275" s="52" t="s">
        <v>132</v>
      </c>
      <c r="B275" s="78" t="s">
        <v>133</v>
      </c>
      <c r="C275" s="11"/>
      <c r="D275" s="11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ht="11.25">
      <c r="A276" s="52"/>
      <c r="B276" s="83" t="s">
        <v>36</v>
      </c>
      <c r="C276" s="2"/>
      <c r="D276" s="2"/>
      <c r="E276" s="45">
        <f>F276+G276</f>
        <v>249092</v>
      </c>
      <c r="F276" s="45">
        <f>SUM(F277:F281)</f>
        <v>51180</v>
      </c>
      <c r="G276" s="45">
        <f>SUM(G277:G281)</f>
        <v>197912</v>
      </c>
      <c r="H276" s="45">
        <f>I276+M276</f>
        <v>249092</v>
      </c>
      <c r="I276" s="45">
        <f>J276+K276+L276</f>
        <v>51180</v>
      </c>
      <c r="J276" s="45"/>
      <c r="K276" s="45"/>
      <c r="L276" s="45">
        <f>SUM(L277:L281)</f>
        <v>51180</v>
      </c>
      <c r="M276" s="45">
        <f>N276+O276+P276+Q276</f>
        <v>197912</v>
      </c>
      <c r="N276" s="45"/>
      <c r="O276" s="45"/>
      <c r="P276" s="45"/>
      <c r="Q276" s="45">
        <f>SUM(Q277:Q281)</f>
        <v>197912</v>
      </c>
    </row>
    <row r="277" spans="1:17" ht="12" customHeight="1">
      <c r="A277" s="52"/>
      <c r="B277" s="63" t="s">
        <v>32</v>
      </c>
      <c r="C277" s="11"/>
      <c r="D277" s="11"/>
      <c r="E277" s="113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1:17" ht="11.25">
      <c r="A278" s="52"/>
      <c r="B278" s="88">
        <v>2005</v>
      </c>
      <c r="C278" s="11"/>
      <c r="D278" s="11"/>
      <c r="E278" s="49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ht="11.25">
      <c r="A279" s="52"/>
      <c r="B279" s="88">
        <v>2006</v>
      </c>
      <c r="C279" s="11">
        <v>22</v>
      </c>
      <c r="D279" s="124">
        <v>852</v>
      </c>
      <c r="E279" s="26">
        <f>F279+G279</f>
        <v>249092</v>
      </c>
      <c r="F279" s="26">
        <v>51180</v>
      </c>
      <c r="G279" s="26">
        <v>197912</v>
      </c>
      <c r="H279" s="26">
        <v>249092</v>
      </c>
      <c r="I279" s="26">
        <v>51180</v>
      </c>
      <c r="J279" s="26"/>
      <c r="K279" s="26"/>
      <c r="L279" s="26">
        <v>51180</v>
      </c>
      <c r="M279" s="26">
        <v>197912</v>
      </c>
      <c r="N279" s="26"/>
      <c r="O279" s="26"/>
      <c r="P279" s="26"/>
      <c r="Q279" s="26">
        <v>197912</v>
      </c>
    </row>
    <row r="280" spans="1:17" ht="11.25">
      <c r="A280" s="52"/>
      <c r="B280" s="88">
        <v>2007</v>
      </c>
      <c r="C280" s="11"/>
      <c r="D280" s="124">
        <v>85295</v>
      </c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1:17" ht="11.25">
      <c r="A281" s="52"/>
      <c r="B281" s="88">
        <v>2008</v>
      </c>
      <c r="C281" s="11"/>
      <c r="D281" s="11"/>
      <c r="E281" s="26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ht="11.25">
      <c r="A282" s="52"/>
      <c r="B282" s="76" t="s">
        <v>134</v>
      </c>
      <c r="C282" s="12"/>
      <c r="D282" s="12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ht="11.25">
      <c r="A283" s="52"/>
      <c r="B283" s="69" t="s">
        <v>134</v>
      </c>
      <c r="C283" s="2"/>
      <c r="D283" s="2"/>
      <c r="E283" s="24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1:17" ht="33.75">
      <c r="A284" s="52"/>
      <c r="B284" s="63" t="s">
        <v>135</v>
      </c>
      <c r="C284" s="11"/>
      <c r="D284" s="11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ht="33.75">
      <c r="A285" s="52"/>
      <c r="B285" s="63" t="s">
        <v>136</v>
      </c>
      <c r="C285" s="11"/>
      <c r="D285" s="11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1:17" ht="33.75">
      <c r="A286" s="52"/>
      <c r="B286" s="63" t="s">
        <v>137</v>
      </c>
      <c r="C286" s="11"/>
      <c r="D286" s="11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1:17" ht="22.5">
      <c r="A287" s="52" t="s">
        <v>138</v>
      </c>
      <c r="B287" s="78" t="s">
        <v>139</v>
      </c>
      <c r="C287" s="11"/>
      <c r="D287" s="11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1:17" ht="11.25">
      <c r="A288" s="52"/>
      <c r="B288" s="83" t="s">
        <v>36</v>
      </c>
      <c r="C288" s="15"/>
      <c r="D288" s="15"/>
      <c r="E288" s="45">
        <f>F288+G288</f>
        <v>6652531</v>
      </c>
      <c r="F288" s="45">
        <f>SUM(F289:F291)</f>
        <v>1663133</v>
      </c>
      <c r="G288" s="45">
        <f>SUM(G289:G291)</f>
        <v>4989398</v>
      </c>
      <c r="H288" s="45">
        <f>I288+M288</f>
        <v>2707881</v>
      </c>
      <c r="I288" s="45">
        <f>J288+K288+L288</f>
        <v>676970</v>
      </c>
      <c r="J288" s="45"/>
      <c r="K288" s="45"/>
      <c r="L288" s="45">
        <f>SUM(L289:L291)</f>
        <v>676970</v>
      </c>
      <c r="M288" s="45">
        <f>N288+O288+P288+Q288</f>
        <v>2030911</v>
      </c>
      <c r="N288" s="45"/>
      <c r="O288" s="45"/>
      <c r="P288" s="45"/>
      <c r="Q288" s="45">
        <f>SUM(Q289:Q291)</f>
        <v>2030911</v>
      </c>
    </row>
    <row r="289" spans="1:17" ht="11.25" customHeight="1">
      <c r="A289" s="52"/>
      <c r="B289" s="63" t="s">
        <v>140</v>
      </c>
      <c r="C289" s="11"/>
      <c r="D289" s="11"/>
      <c r="E289" s="26">
        <f>F289+G289</f>
        <v>2707881</v>
      </c>
      <c r="F289" s="26">
        <v>676970</v>
      </c>
      <c r="G289" s="26">
        <v>2030911</v>
      </c>
      <c r="H289" s="26">
        <v>2707881</v>
      </c>
      <c r="I289" s="26">
        <v>676970</v>
      </c>
      <c r="J289" s="26"/>
      <c r="K289" s="26"/>
      <c r="L289" s="26">
        <v>676970</v>
      </c>
      <c r="M289" s="26">
        <v>2030911</v>
      </c>
      <c r="N289" s="26"/>
      <c r="O289" s="26"/>
      <c r="P289" s="26"/>
      <c r="Q289" s="26">
        <v>2030911</v>
      </c>
    </row>
    <row r="290" spans="1:17" ht="11.25">
      <c r="A290" s="52"/>
      <c r="B290" s="88">
        <v>2007</v>
      </c>
      <c r="C290" s="11">
        <v>24</v>
      </c>
      <c r="D290" s="124">
        <v>853</v>
      </c>
      <c r="E290" s="26">
        <f>F290+G290</f>
        <v>3335086</v>
      </c>
      <c r="F290" s="26">
        <v>833772</v>
      </c>
      <c r="G290" s="26">
        <v>2501314</v>
      </c>
      <c r="J290" s="26"/>
      <c r="K290" s="26"/>
      <c r="L290" s="26"/>
      <c r="M290" s="26"/>
      <c r="N290" s="26"/>
      <c r="O290" s="26"/>
      <c r="P290" s="26"/>
      <c r="Q290" s="26"/>
    </row>
    <row r="291" spans="1:17" ht="11.25">
      <c r="A291" s="52"/>
      <c r="B291" s="88">
        <v>2008</v>
      </c>
      <c r="C291" s="11"/>
      <c r="D291" s="124">
        <v>85395</v>
      </c>
      <c r="E291" s="24">
        <f>F291+G291</f>
        <v>609564</v>
      </c>
      <c r="F291" s="24">
        <v>152391</v>
      </c>
      <c r="G291" s="24">
        <v>457173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ht="11.25">
      <c r="A292" s="52"/>
      <c r="B292" s="76" t="s">
        <v>141</v>
      </c>
      <c r="C292" s="12"/>
      <c r="D292" s="12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ht="11.25">
      <c r="A293" s="52"/>
      <c r="B293" s="79" t="s">
        <v>142</v>
      </c>
      <c r="C293" s="11"/>
      <c r="D293" s="11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1:17" ht="21.75" customHeight="1">
      <c r="A294" s="106"/>
      <c r="B294" s="107" t="s">
        <v>103</v>
      </c>
      <c r="C294" s="15"/>
      <c r="D294" s="15"/>
      <c r="E294" s="45">
        <f>F294+G294</f>
        <v>4293645</v>
      </c>
      <c r="F294" s="45">
        <f>F299+F310+F321+F332+F342+F352</f>
        <v>922294</v>
      </c>
      <c r="G294" s="45">
        <f>G299+G310+G321+G332+G342+G352</f>
        <v>3371351</v>
      </c>
      <c r="H294" s="45">
        <f>I294+M294</f>
        <v>2088421</v>
      </c>
      <c r="I294" s="45">
        <f>J294+K294+L294</f>
        <v>437459</v>
      </c>
      <c r="J294" s="45"/>
      <c r="K294" s="45"/>
      <c r="L294" s="45">
        <f>L299+L310+L321+L332+L342+L352</f>
        <v>437459</v>
      </c>
      <c r="M294" s="45">
        <f>N294+O294+P294+Q294</f>
        <v>1650962</v>
      </c>
      <c r="N294" s="45"/>
      <c r="O294" s="45"/>
      <c r="P294" s="45"/>
      <c r="Q294" s="45">
        <f>Q299+Q310+Q321+Q332+Q342+Q352</f>
        <v>1650962</v>
      </c>
    </row>
    <row r="295" spans="1:17" ht="22.5">
      <c r="A295" s="52"/>
      <c r="B295" s="65" t="s">
        <v>71</v>
      </c>
      <c r="C295" s="11"/>
      <c r="D295" s="11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ht="45">
      <c r="A296" s="90" t="s">
        <v>104</v>
      </c>
      <c r="B296" s="41" t="s">
        <v>94</v>
      </c>
      <c r="C296" s="11"/>
      <c r="D296" s="11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1:17" ht="11.25">
      <c r="A297" s="90"/>
      <c r="B297" s="41"/>
      <c r="C297" s="11"/>
      <c r="D297" s="11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1:17" ht="11.25">
      <c r="A298" s="90"/>
      <c r="B298" s="64"/>
      <c r="C298" s="11"/>
      <c r="D298" s="11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ht="11.25">
      <c r="A299" s="90"/>
      <c r="B299" s="83" t="s">
        <v>36</v>
      </c>
      <c r="C299" s="15"/>
      <c r="D299" s="15"/>
      <c r="E299" s="45">
        <f>F299+G299</f>
        <v>166762</v>
      </c>
      <c r="F299" s="45">
        <f>SUM(F300:F305)</f>
        <v>0</v>
      </c>
      <c r="G299" s="45">
        <f>SUM(G300:G305)</f>
        <v>166762</v>
      </c>
      <c r="H299" s="45">
        <f>I299+M299</f>
        <v>96675</v>
      </c>
      <c r="I299" s="45"/>
      <c r="J299" s="45"/>
      <c r="K299" s="45"/>
      <c r="L299" s="45"/>
      <c r="M299" s="45">
        <f>N299+O299+P299+Q299</f>
        <v>96675</v>
      </c>
      <c r="N299" s="45"/>
      <c r="O299" s="45"/>
      <c r="P299" s="45"/>
      <c r="Q299" s="45">
        <f>SUM(Q300:Q305)</f>
        <v>96675</v>
      </c>
    </row>
    <row r="300" spans="1:17" ht="22.5">
      <c r="A300" s="90"/>
      <c r="B300" s="75" t="s">
        <v>32</v>
      </c>
      <c r="C300" s="11"/>
      <c r="D300" s="11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1:17" ht="11.25">
      <c r="A301" s="90"/>
      <c r="B301" s="48">
        <v>2005</v>
      </c>
      <c r="C301" s="11"/>
      <c r="D301" s="11">
        <v>801</v>
      </c>
      <c r="E301" s="26">
        <f>F301+G301</f>
        <v>70087</v>
      </c>
      <c r="F301" s="26">
        <v>0</v>
      </c>
      <c r="G301" s="26">
        <v>70087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1:17" ht="11.25">
      <c r="A302" s="90"/>
      <c r="B302" s="48">
        <v>2006</v>
      </c>
      <c r="C302" s="11">
        <v>23</v>
      </c>
      <c r="D302" s="11"/>
      <c r="E302" s="26">
        <f>F302+G302</f>
        <v>96675</v>
      </c>
      <c r="F302" s="26">
        <v>0</v>
      </c>
      <c r="G302" s="26">
        <v>96675</v>
      </c>
      <c r="H302" s="26">
        <f>I302+M302</f>
        <v>96675</v>
      </c>
      <c r="I302" s="26"/>
      <c r="J302" s="26"/>
      <c r="K302" s="26"/>
      <c r="L302" s="26"/>
      <c r="M302" s="26">
        <f>N302+O302+P302+Q302</f>
        <v>96675</v>
      </c>
      <c r="N302" s="26"/>
      <c r="O302" s="26"/>
      <c r="P302" s="26"/>
      <c r="Q302" s="26">
        <v>96675</v>
      </c>
    </row>
    <row r="303" spans="1:17" ht="11.25">
      <c r="A303" s="90"/>
      <c r="B303" s="65">
        <v>2007</v>
      </c>
      <c r="C303" s="11"/>
      <c r="D303" s="11">
        <v>80101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ht="11.25">
      <c r="A304" s="90"/>
      <c r="B304" s="65">
        <v>2008</v>
      </c>
      <c r="C304" s="11"/>
      <c r="D304" s="11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1:17" ht="11.25">
      <c r="A305" s="90"/>
      <c r="B305" s="76" t="s">
        <v>21</v>
      </c>
      <c r="C305" s="12"/>
      <c r="D305" s="12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ht="31.5" customHeight="1">
      <c r="A306" s="90"/>
      <c r="B306" s="65" t="s">
        <v>71</v>
      </c>
      <c r="C306" s="11"/>
      <c r="D306" s="11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ht="33.75">
      <c r="A307" s="90" t="s">
        <v>105</v>
      </c>
      <c r="B307" s="41" t="s">
        <v>93</v>
      </c>
      <c r="C307" s="11"/>
      <c r="D307" s="11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ht="11.25">
      <c r="A308" s="90"/>
      <c r="B308" s="41"/>
      <c r="C308" s="11"/>
      <c r="D308" s="11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ht="11.25">
      <c r="A309" s="90"/>
      <c r="B309" s="64"/>
      <c r="C309" s="11"/>
      <c r="D309" s="11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ht="11.25">
      <c r="A310" s="90"/>
      <c r="B310" s="83" t="s">
        <v>36</v>
      </c>
      <c r="C310" s="15"/>
      <c r="D310" s="15"/>
      <c r="E310" s="45">
        <f>F310+G310</f>
        <v>65678</v>
      </c>
      <c r="F310" s="45">
        <f>SUM(F311:F316)</f>
        <v>0</v>
      </c>
      <c r="G310" s="45">
        <f>SUM(G311:G316)</f>
        <v>65678</v>
      </c>
      <c r="H310" s="45">
        <f>I310+M310</f>
        <v>38737</v>
      </c>
      <c r="I310" s="45"/>
      <c r="J310" s="45"/>
      <c r="K310" s="45"/>
      <c r="L310" s="45"/>
      <c r="M310" s="45">
        <f>N310+O310+P310+Q310</f>
        <v>38737</v>
      </c>
      <c r="N310" s="45"/>
      <c r="O310" s="45"/>
      <c r="P310" s="45"/>
      <c r="Q310" s="45">
        <f>SUM(Q311:Q316)</f>
        <v>38737</v>
      </c>
    </row>
    <row r="311" spans="1:17" ht="22.5">
      <c r="A311" s="90"/>
      <c r="B311" s="75" t="s">
        <v>32</v>
      </c>
      <c r="C311" s="11"/>
      <c r="D311" s="11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ht="11.25">
      <c r="A312" s="90"/>
      <c r="B312" s="48">
        <v>2005</v>
      </c>
      <c r="C312" s="11"/>
      <c r="D312" s="11">
        <v>801</v>
      </c>
      <c r="E312" s="26">
        <f>F312+G312</f>
        <v>26941</v>
      </c>
      <c r="F312" s="26">
        <v>0</v>
      </c>
      <c r="G312" s="26">
        <v>26941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ht="11.25">
      <c r="A313" s="90"/>
      <c r="B313" s="48">
        <v>2006</v>
      </c>
      <c r="C313" s="11">
        <v>23</v>
      </c>
      <c r="D313" s="11"/>
      <c r="E313" s="26">
        <f>F313+G313</f>
        <v>38737</v>
      </c>
      <c r="F313" s="26">
        <v>0</v>
      </c>
      <c r="G313" s="26">
        <v>38737</v>
      </c>
      <c r="H313" s="26">
        <f>I313+M313</f>
        <v>38737</v>
      </c>
      <c r="I313" s="26"/>
      <c r="J313" s="26"/>
      <c r="K313" s="26"/>
      <c r="L313" s="26"/>
      <c r="M313" s="26">
        <f>N313+O313+P313+Q313</f>
        <v>38737</v>
      </c>
      <c r="N313" s="26"/>
      <c r="O313" s="26"/>
      <c r="P313" s="26"/>
      <c r="Q313" s="26">
        <v>38737</v>
      </c>
    </row>
    <row r="314" spans="1:17" ht="11.25">
      <c r="A314" s="90"/>
      <c r="B314" s="65">
        <v>2007</v>
      </c>
      <c r="C314" s="11"/>
      <c r="D314" s="11">
        <v>80104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11.25">
      <c r="A315" s="90"/>
      <c r="B315" s="65">
        <v>2008</v>
      </c>
      <c r="C315" s="11"/>
      <c r="D315" s="11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ht="11.25">
      <c r="A316" s="91"/>
      <c r="B316" s="76" t="s">
        <v>21</v>
      </c>
      <c r="C316" s="12"/>
      <c r="D316" s="12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ht="22.5">
      <c r="A317" s="90"/>
      <c r="B317" s="65" t="s">
        <v>71</v>
      </c>
      <c r="C317" s="11"/>
      <c r="D317" s="11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ht="33.75">
      <c r="A318" s="90" t="s">
        <v>106</v>
      </c>
      <c r="B318" s="41" t="s">
        <v>92</v>
      </c>
      <c r="C318" s="11"/>
      <c r="D318" s="11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ht="11.25">
      <c r="A319" s="90"/>
      <c r="B319" s="41"/>
      <c r="C319" s="11"/>
      <c r="D319" s="11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ht="11.25">
      <c r="A320" s="90"/>
      <c r="B320" s="64"/>
      <c r="C320" s="11"/>
      <c r="D320" s="11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ht="11.25">
      <c r="A321" s="90"/>
      <c r="B321" s="83" t="s">
        <v>36</v>
      </c>
      <c r="C321" s="15"/>
      <c r="D321" s="15"/>
      <c r="E321" s="45">
        <f>F321+G321</f>
        <v>125865</v>
      </c>
      <c r="F321" s="45">
        <f>SUM(F322:F327)</f>
        <v>0</v>
      </c>
      <c r="G321" s="45">
        <f>SUM(G322:G327)</f>
        <v>125865</v>
      </c>
      <c r="H321" s="45">
        <f>I321+M321</f>
        <v>70275</v>
      </c>
      <c r="I321" s="45"/>
      <c r="J321" s="45"/>
      <c r="K321" s="45"/>
      <c r="L321" s="45"/>
      <c r="M321" s="45">
        <f>N321+O321+P321+Q321</f>
        <v>70275</v>
      </c>
      <c r="N321" s="45"/>
      <c r="O321" s="45"/>
      <c r="P321" s="45"/>
      <c r="Q321" s="45">
        <f>SUM(Q322:Q327)</f>
        <v>70275</v>
      </c>
    </row>
    <row r="322" spans="1:17" ht="22.5">
      <c r="A322" s="90"/>
      <c r="B322" s="75" t="s">
        <v>32</v>
      </c>
      <c r="C322" s="11"/>
      <c r="D322" s="11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1.25">
      <c r="A323" s="90"/>
      <c r="B323" s="48">
        <v>2005</v>
      </c>
      <c r="C323" s="11"/>
      <c r="D323" s="11">
        <v>801</v>
      </c>
      <c r="E323" s="26">
        <f>F323+G323</f>
        <v>55590</v>
      </c>
      <c r="F323" s="26">
        <v>0</v>
      </c>
      <c r="G323" s="26">
        <v>55590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ht="11.25">
      <c r="A324" s="90"/>
      <c r="B324" s="48">
        <v>2006</v>
      </c>
      <c r="C324" s="11">
        <v>23</v>
      </c>
      <c r="D324" s="11"/>
      <c r="E324" s="26">
        <f>F324+G324</f>
        <v>70275</v>
      </c>
      <c r="F324" s="26">
        <v>0</v>
      </c>
      <c r="G324" s="26">
        <v>70275</v>
      </c>
      <c r="H324" s="26">
        <f>I324+M324</f>
        <v>70275</v>
      </c>
      <c r="I324" s="26"/>
      <c r="J324" s="26"/>
      <c r="K324" s="26"/>
      <c r="L324" s="26"/>
      <c r="M324" s="26">
        <f>N324+O324+P324+Q324</f>
        <v>70275</v>
      </c>
      <c r="N324" s="26"/>
      <c r="O324" s="26"/>
      <c r="P324" s="26"/>
      <c r="Q324" s="26">
        <v>70275</v>
      </c>
    </row>
    <row r="325" spans="1:17" ht="11.25">
      <c r="A325" s="90"/>
      <c r="B325" s="65">
        <v>2007</v>
      </c>
      <c r="C325" s="11"/>
      <c r="D325" s="11">
        <v>80110</v>
      </c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ht="11.25">
      <c r="A326" s="90"/>
      <c r="B326" s="65">
        <v>2008</v>
      </c>
      <c r="C326" s="11"/>
      <c r="D326" s="11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ht="11.25">
      <c r="A327" s="91"/>
      <c r="B327" s="76" t="s">
        <v>21</v>
      </c>
      <c r="C327" s="12"/>
      <c r="D327" s="12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ht="22.5">
      <c r="A328" s="90"/>
      <c r="B328" s="65" t="s">
        <v>71</v>
      </c>
      <c r="C328" s="11"/>
      <c r="D328" s="11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45">
      <c r="A329" s="90" t="s">
        <v>107</v>
      </c>
      <c r="B329" s="41" t="s">
        <v>91</v>
      </c>
      <c r="C329" s="11"/>
      <c r="D329" s="11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1.25">
      <c r="A330" s="90"/>
      <c r="B330" s="41"/>
      <c r="C330" s="11"/>
      <c r="D330" s="11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1.25">
      <c r="A331" s="90"/>
      <c r="B331" s="64"/>
      <c r="C331" s="11"/>
      <c r="D331" s="11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1.25">
      <c r="A332" s="90"/>
      <c r="B332" s="83" t="s">
        <v>36</v>
      </c>
      <c r="C332" s="15"/>
      <c r="D332" s="15"/>
      <c r="E332" s="45">
        <f>F332+G332</f>
        <v>33271</v>
      </c>
      <c r="F332" s="45">
        <f>SUM(F333:F338)</f>
        <v>0</v>
      </c>
      <c r="G332" s="45">
        <f>SUM(G333:G338)</f>
        <v>33271</v>
      </c>
      <c r="H332" s="45">
        <f>I332+M332</f>
        <v>21318</v>
      </c>
      <c r="I332" s="45"/>
      <c r="J332" s="45"/>
      <c r="K332" s="45"/>
      <c r="L332" s="45"/>
      <c r="M332" s="45">
        <f>N332+O332+P332+Q332</f>
        <v>21318</v>
      </c>
      <c r="N332" s="45"/>
      <c r="O332" s="45"/>
      <c r="P332" s="45"/>
      <c r="Q332" s="45">
        <f>SUM(Q333:Q338)</f>
        <v>21318</v>
      </c>
    </row>
    <row r="333" spans="1:17" ht="22.5">
      <c r="A333" s="90"/>
      <c r="B333" s="75" t="s">
        <v>32</v>
      </c>
      <c r="C333" s="11"/>
      <c r="D333" s="11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1.25">
      <c r="A334" s="90"/>
      <c r="B334" s="48">
        <v>2005</v>
      </c>
      <c r="C334" s="11"/>
      <c r="D334" s="11">
        <v>801</v>
      </c>
      <c r="E334" s="26">
        <f>F334+G334</f>
        <v>11953</v>
      </c>
      <c r="F334" s="26">
        <v>0</v>
      </c>
      <c r="G334" s="26">
        <v>11953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1.25">
      <c r="A335" s="90"/>
      <c r="B335" s="48">
        <v>2006</v>
      </c>
      <c r="C335" s="11">
        <v>23</v>
      </c>
      <c r="D335" s="11"/>
      <c r="E335" s="26">
        <f>F335+G335</f>
        <v>21318</v>
      </c>
      <c r="F335" s="26">
        <v>0</v>
      </c>
      <c r="G335" s="26">
        <v>21318</v>
      </c>
      <c r="H335" s="26">
        <f>I335+M335</f>
        <v>21318</v>
      </c>
      <c r="I335" s="26"/>
      <c r="J335" s="26"/>
      <c r="K335" s="26"/>
      <c r="L335" s="26"/>
      <c r="M335" s="26">
        <f>N335+O335+P335+Q335</f>
        <v>21318</v>
      </c>
      <c r="N335" s="26"/>
      <c r="O335" s="26"/>
      <c r="P335" s="26"/>
      <c r="Q335" s="26">
        <v>21318</v>
      </c>
    </row>
    <row r="336" spans="1:17" ht="11.25">
      <c r="A336" s="90"/>
      <c r="B336" s="65">
        <v>2007</v>
      </c>
      <c r="C336" s="11"/>
      <c r="D336" s="11">
        <v>80120</v>
      </c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1.25">
      <c r="A337" s="90"/>
      <c r="B337" s="65">
        <v>2008</v>
      </c>
      <c r="C337" s="11"/>
      <c r="D337" s="11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1.25">
      <c r="A338" s="91"/>
      <c r="B338" s="76" t="s">
        <v>21</v>
      </c>
      <c r="C338" s="12"/>
      <c r="D338" s="12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ht="11.25">
      <c r="A339" s="91"/>
      <c r="B339" s="76" t="s">
        <v>21</v>
      </c>
      <c r="C339" s="12"/>
      <c r="D339" s="12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ht="22.5">
      <c r="A340" s="52"/>
      <c r="B340" s="65" t="s">
        <v>89</v>
      </c>
      <c r="C340" s="11"/>
      <c r="D340" s="11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45">
      <c r="A341" s="60" t="s">
        <v>108</v>
      </c>
      <c r="B341" s="41" t="s">
        <v>90</v>
      </c>
      <c r="C341" s="11"/>
      <c r="D341" s="11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2.75" customHeight="1">
      <c r="A342" s="52"/>
      <c r="B342" s="83" t="s">
        <v>36</v>
      </c>
      <c r="C342" s="15"/>
      <c r="D342" s="15"/>
      <c r="E342" s="45">
        <f>F342+G342</f>
        <v>212895</v>
      </c>
      <c r="F342" s="45">
        <f>SUM(F343:F347)</f>
        <v>0</v>
      </c>
      <c r="G342" s="45">
        <f>SUM(G343:G347)</f>
        <v>212895</v>
      </c>
      <c r="H342" s="45">
        <f>I342+M342</f>
        <v>111582</v>
      </c>
      <c r="I342" s="45">
        <f>J342+K342+L342</f>
        <v>0</v>
      </c>
      <c r="J342" s="45">
        <f>SUM(J343:J347)</f>
        <v>0</v>
      </c>
      <c r="K342" s="45">
        <f>SUM(K343:K347)</f>
        <v>0</v>
      </c>
      <c r="L342" s="45">
        <f>SUM(L343:L347)</f>
        <v>0</v>
      </c>
      <c r="M342" s="45">
        <f>N342+O342+P342+Q342</f>
        <v>111582</v>
      </c>
      <c r="N342" s="45">
        <f>SUM(N343:N347)</f>
        <v>0</v>
      </c>
      <c r="O342" s="45">
        <f>SUM(O343:O347)</f>
        <v>0</v>
      </c>
      <c r="P342" s="45">
        <f>SUM(P343:P347)</f>
        <v>0</v>
      </c>
      <c r="Q342" s="45">
        <f>SUM(Q343:Q347)</f>
        <v>111582</v>
      </c>
    </row>
    <row r="343" spans="1:17" ht="12.75" customHeight="1">
      <c r="A343" s="52"/>
      <c r="B343" s="77"/>
      <c r="C343" s="11"/>
      <c r="D343" s="11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2.75" customHeight="1">
      <c r="A344" s="52"/>
      <c r="B344" s="75" t="s">
        <v>32</v>
      </c>
      <c r="C344" s="11"/>
      <c r="D344" s="11">
        <v>801</v>
      </c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2.75" customHeight="1">
      <c r="A345" s="52"/>
      <c r="B345" s="48">
        <v>2005</v>
      </c>
      <c r="C345" s="11">
        <v>23</v>
      </c>
      <c r="D345" s="11"/>
      <c r="E345" s="26">
        <f>F345+G345</f>
        <v>101313</v>
      </c>
      <c r="F345" s="26">
        <v>0</v>
      </c>
      <c r="G345" s="26">
        <v>101313</v>
      </c>
      <c r="H345" s="26" t="s">
        <v>88</v>
      </c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2.75" customHeight="1">
      <c r="A346" s="52"/>
      <c r="B346" s="48">
        <v>2006</v>
      </c>
      <c r="C346" s="11"/>
      <c r="D346" s="11">
        <v>80130</v>
      </c>
      <c r="E346" s="26">
        <f>F346+G346</f>
        <v>111582</v>
      </c>
      <c r="F346" s="26">
        <v>0</v>
      </c>
      <c r="G346" s="26">
        <v>111582</v>
      </c>
      <c r="H346" s="26">
        <f>I346+M346</f>
        <v>111582</v>
      </c>
      <c r="I346" s="26">
        <f>J346+K346+L346</f>
        <v>0</v>
      </c>
      <c r="J346" s="26"/>
      <c r="K346" s="26"/>
      <c r="L346" s="26">
        <v>0</v>
      </c>
      <c r="M346" s="26">
        <f>N346+O346+P346+Q346</f>
        <v>111582</v>
      </c>
      <c r="N346" s="26"/>
      <c r="O346" s="26"/>
      <c r="P346" s="26"/>
      <c r="Q346" s="26">
        <v>111582</v>
      </c>
    </row>
    <row r="347" spans="1:17" ht="12.75" customHeight="1">
      <c r="A347" s="47"/>
      <c r="B347" s="76" t="s">
        <v>21</v>
      </c>
      <c r="C347" s="12"/>
      <c r="D347" s="12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ht="33.75">
      <c r="A348" s="90"/>
      <c r="B348" s="65" t="s">
        <v>143</v>
      </c>
      <c r="C348" s="11"/>
      <c r="D348" s="11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ht="67.5">
      <c r="A349" s="90"/>
      <c r="B349" s="48" t="s">
        <v>144</v>
      </c>
      <c r="C349" s="11"/>
      <c r="D349" s="11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ht="11.25">
      <c r="A350" s="90"/>
      <c r="B350" s="64" t="s">
        <v>145</v>
      </c>
      <c r="C350" s="11"/>
      <c r="D350" s="11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45">
      <c r="A351" s="52" t="s">
        <v>109</v>
      </c>
      <c r="B351" s="41" t="s">
        <v>146</v>
      </c>
      <c r="C351" s="11"/>
      <c r="D351" s="11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1.25">
      <c r="A352" s="90"/>
      <c r="B352" s="83" t="s">
        <v>36</v>
      </c>
      <c r="C352" s="2"/>
      <c r="D352" s="2"/>
      <c r="E352" s="45">
        <f>F352+G352</f>
        <v>3689174</v>
      </c>
      <c r="F352" s="45">
        <f>SUM(F353:F355)</f>
        <v>922294</v>
      </c>
      <c r="G352" s="45">
        <f>SUM(G353:G355)</f>
        <v>2766880</v>
      </c>
      <c r="H352" s="45">
        <f>I352+M352</f>
        <v>1749834</v>
      </c>
      <c r="I352" s="45">
        <f>J352+K352+L352</f>
        <v>437459</v>
      </c>
      <c r="J352" s="45"/>
      <c r="K352" s="45"/>
      <c r="L352" s="45">
        <f>SUM(L353:L356)</f>
        <v>437459</v>
      </c>
      <c r="M352" s="45">
        <f>N352+O352+P352+Q352</f>
        <v>1312375</v>
      </c>
      <c r="N352" s="45"/>
      <c r="O352" s="45"/>
      <c r="P352" s="45"/>
      <c r="Q352" s="45">
        <f>SUM(Q353:Q355)</f>
        <v>1312375</v>
      </c>
    </row>
    <row r="353" spans="1:17" ht="11.25" customHeight="1">
      <c r="A353" s="90"/>
      <c r="B353" s="75" t="s">
        <v>140</v>
      </c>
      <c r="C353" s="11"/>
      <c r="D353" s="124">
        <v>853</v>
      </c>
      <c r="E353" s="26">
        <f>F353+G353</f>
        <v>1749834</v>
      </c>
      <c r="F353" s="26">
        <v>437459</v>
      </c>
      <c r="G353" s="26">
        <v>1312375</v>
      </c>
      <c r="H353" s="26">
        <f>I353+M353</f>
        <v>1749833</v>
      </c>
      <c r="I353" s="26">
        <v>437458</v>
      </c>
      <c r="J353" s="26"/>
      <c r="K353" s="26"/>
      <c r="L353" s="26">
        <v>437459</v>
      </c>
      <c r="M353" s="26">
        <f>N353+O353+P353+Q353</f>
        <v>1312375</v>
      </c>
      <c r="N353" s="26"/>
      <c r="O353" s="26"/>
      <c r="P353" s="26"/>
      <c r="Q353" s="26">
        <v>1312375</v>
      </c>
    </row>
    <row r="354" spans="1:17" ht="11.25">
      <c r="A354" s="90"/>
      <c r="B354" s="48">
        <v>2007</v>
      </c>
      <c r="C354" s="11">
        <v>21</v>
      </c>
      <c r="D354" s="124">
        <v>85395</v>
      </c>
      <c r="E354" s="26">
        <f>F354+G354</f>
        <v>1639957</v>
      </c>
      <c r="F354" s="26">
        <v>409989</v>
      </c>
      <c r="G354" s="26">
        <v>1229968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1.25">
      <c r="A355" s="90"/>
      <c r="B355" s="48">
        <v>2008</v>
      </c>
      <c r="C355" s="11"/>
      <c r="D355" s="11"/>
      <c r="E355" s="26">
        <f>F355+G355</f>
        <v>299383</v>
      </c>
      <c r="F355" s="26">
        <v>74846</v>
      </c>
      <c r="G355" s="26">
        <v>224537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1.25">
      <c r="A356" s="91"/>
      <c r="B356" s="76" t="s">
        <v>21</v>
      </c>
      <c r="C356" s="12"/>
      <c r="D356" s="12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ht="46.5" customHeight="1">
      <c r="A357" s="121" t="s">
        <v>112</v>
      </c>
      <c r="B357" s="107" t="s">
        <v>113</v>
      </c>
      <c r="C357" s="126" t="s">
        <v>27</v>
      </c>
      <c r="D357" s="126"/>
      <c r="E357" s="45">
        <f aca="true" t="shared" si="6" ref="E357:Q357">E190+E18</f>
        <v>549415114</v>
      </c>
      <c r="F357" s="45">
        <f t="shared" si="6"/>
        <v>246906457</v>
      </c>
      <c r="G357" s="45">
        <f t="shared" si="6"/>
        <v>302508657</v>
      </c>
      <c r="H357" s="45">
        <f t="shared" si="6"/>
        <v>212730824</v>
      </c>
      <c r="I357" s="45">
        <f t="shared" si="6"/>
        <v>75554443</v>
      </c>
      <c r="J357" s="45">
        <f t="shared" si="6"/>
        <v>0</v>
      </c>
      <c r="K357" s="45">
        <f t="shared" si="6"/>
        <v>0</v>
      </c>
      <c r="L357" s="45">
        <f t="shared" si="6"/>
        <v>75554443</v>
      </c>
      <c r="M357" s="45">
        <f t="shared" si="6"/>
        <v>137176381</v>
      </c>
      <c r="N357" s="45">
        <f t="shared" si="6"/>
        <v>0</v>
      </c>
      <c r="O357" s="45">
        <f t="shared" si="6"/>
        <v>0</v>
      </c>
      <c r="P357" s="45">
        <f t="shared" si="6"/>
        <v>0</v>
      </c>
      <c r="Q357" s="45">
        <f t="shared" si="6"/>
        <v>137176381</v>
      </c>
    </row>
    <row r="358" spans="1:17" ht="11.25">
      <c r="A358" s="109"/>
      <c r="B358" s="110"/>
      <c r="C358" s="111"/>
      <c r="D358" s="112"/>
      <c r="E358" s="113"/>
      <c r="F358" s="113"/>
      <c r="G358" s="113"/>
      <c r="H358" s="115"/>
      <c r="I358" s="113"/>
      <c r="J358" s="116"/>
      <c r="K358" s="113"/>
      <c r="L358" s="116"/>
      <c r="M358" s="113"/>
      <c r="N358" s="115"/>
      <c r="O358" s="113"/>
      <c r="P358" s="113"/>
      <c r="Q358" s="113"/>
    </row>
    <row r="359" spans="1:18" s="14" customFormat="1" ht="21" customHeight="1">
      <c r="A359" s="122" t="s">
        <v>102</v>
      </c>
      <c r="B359" s="117" t="s">
        <v>24</v>
      </c>
      <c r="C359" s="125" t="s">
        <v>27</v>
      </c>
      <c r="D359" s="125"/>
      <c r="E359" s="44">
        <f>F359+G359</f>
        <v>1174355</v>
      </c>
      <c r="F359" s="114">
        <f>F364+F372</f>
        <v>328962</v>
      </c>
      <c r="G359" s="114">
        <f>G364+G372</f>
        <v>845393</v>
      </c>
      <c r="H359" s="114">
        <f>I359+M359</f>
        <v>1157123</v>
      </c>
      <c r="I359" s="44">
        <f>J359+K359+L359</f>
        <v>323792</v>
      </c>
      <c r="J359" s="114"/>
      <c r="K359" s="44"/>
      <c r="L359" s="114">
        <f>L364+L372</f>
        <v>323792</v>
      </c>
      <c r="M359" s="44">
        <f>N359+O359+P359+Q359</f>
        <v>833331</v>
      </c>
      <c r="N359" s="114"/>
      <c r="O359" s="44"/>
      <c r="P359" s="44"/>
      <c r="Q359" s="114">
        <f>Q364+Q372</f>
        <v>833331</v>
      </c>
      <c r="R359" s="108"/>
    </row>
    <row r="360" spans="1:17" ht="12.75" customHeight="1">
      <c r="A360" s="52"/>
      <c r="B360" s="65" t="s">
        <v>34</v>
      </c>
      <c r="C360" s="11"/>
      <c r="D360" s="11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56.25">
      <c r="A361" s="52"/>
      <c r="B361" s="48" t="s">
        <v>61</v>
      </c>
      <c r="C361" s="11"/>
      <c r="D361" s="11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33.75">
      <c r="A362" s="52"/>
      <c r="B362" s="48" t="s">
        <v>41</v>
      </c>
      <c r="C362" s="11"/>
      <c r="D362" s="11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22.5">
      <c r="A363" s="60" t="s">
        <v>20</v>
      </c>
      <c r="B363" s="41" t="s">
        <v>69</v>
      </c>
      <c r="C363" s="11"/>
      <c r="D363" s="11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2.75" customHeight="1">
      <c r="A364" s="52"/>
      <c r="B364" s="83" t="s">
        <v>36</v>
      </c>
      <c r="C364" s="15"/>
      <c r="D364" s="15"/>
      <c r="E364" s="45">
        <f>F364+G364</f>
        <v>1096540</v>
      </c>
      <c r="F364" s="45">
        <f>SUM(F365:F369)</f>
        <v>328962</v>
      </c>
      <c r="G364" s="45">
        <f>SUM(G365:G369)</f>
        <v>767578</v>
      </c>
      <c r="H364" s="45">
        <f>I364+M364</f>
        <v>1079308</v>
      </c>
      <c r="I364" s="45">
        <f>J364+K364+L364</f>
        <v>323792</v>
      </c>
      <c r="J364" s="45">
        <f>SUM(J365:J369)</f>
        <v>0</v>
      </c>
      <c r="K364" s="45">
        <f>SUM(K365:K369)</f>
        <v>0</v>
      </c>
      <c r="L364" s="45">
        <f>SUM(L365:L369)</f>
        <v>323792</v>
      </c>
      <c r="M364" s="45">
        <f>N364+O364+P364+Q364</f>
        <v>755516</v>
      </c>
      <c r="N364" s="45">
        <f>SUM(N365:N369)</f>
        <v>0</v>
      </c>
      <c r="O364" s="45">
        <f>SUM(O365:O369)</f>
        <v>0</v>
      </c>
      <c r="P364" s="45">
        <f>SUM(P365:P369)</f>
        <v>0</v>
      </c>
      <c r="Q364" s="45">
        <f>SUM(Q365:Q369)</f>
        <v>755516</v>
      </c>
    </row>
    <row r="365" spans="1:17" ht="12.75" customHeight="1">
      <c r="A365" s="52"/>
      <c r="B365" s="77"/>
      <c r="C365" s="11"/>
      <c r="D365" s="11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2.75" customHeight="1">
      <c r="A366" s="52"/>
      <c r="B366" s="75" t="s">
        <v>32</v>
      </c>
      <c r="C366" s="11"/>
      <c r="D366" s="11">
        <v>852</v>
      </c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2.75" customHeight="1">
      <c r="A367" s="52"/>
      <c r="B367" s="48">
        <v>2005</v>
      </c>
      <c r="C367" s="11">
        <v>22</v>
      </c>
      <c r="D367" s="11"/>
      <c r="E367" s="26">
        <f>F367+G367</f>
        <v>17232</v>
      </c>
      <c r="F367" s="26">
        <v>5170</v>
      </c>
      <c r="G367" s="26">
        <v>12062</v>
      </c>
      <c r="H367" s="26" t="s">
        <v>88</v>
      </c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2.75" customHeight="1">
      <c r="A368" s="52"/>
      <c r="B368" s="48">
        <v>2006</v>
      </c>
      <c r="C368" s="11"/>
      <c r="D368" s="11">
        <v>85295</v>
      </c>
      <c r="E368" s="26">
        <f>F368+G368</f>
        <v>1079308</v>
      </c>
      <c r="F368" s="26">
        <v>323792</v>
      </c>
      <c r="G368" s="26">
        <v>755516</v>
      </c>
      <c r="H368" s="26">
        <f>I368+M368</f>
        <v>1079308</v>
      </c>
      <c r="I368" s="26">
        <f>J368+K368+L368</f>
        <v>323792</v>
      </c>
      <c r="J368" s="26"/>
      <c r="K368" s="26"/>
      <c r="L368" s="26">
        <v>323792</v>
      </c>
      <c r="M368" s="26">
        <f>N368+O368+P368+Q368</f>
        <v>755516</v>
      </c>
      <c r="N368" s="26"/>
      <c r="O368" s="26"/>
      <c r="P368" s="26"/>
      <c r="Q368" s="26">
        <v>755516</v>
      </c>
    </row>
    <row r="369" spans="1:17" ht="12.75" customHeight="1">
      <c r="A369" s="47"/>
      <c r="B369" s="76" t="s">
        <v>21</v>
      </c>
      <c r="C369" s="12"/>
      <c r="D369" s="12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 t="s">
        <v>88</v>
      </c>
    </row>
    <row r="370" spans="1:17" ht="22.5">
      <c r="A370" s="90"/>
      <c r="B370" s="65" t="s">
        <v>111</v>
      </c>
      <c r="C370" s="11"/>
      <c r="D370" s="11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ht="45">
      <c r="A371" s="60" t="s">
        <v>23</v>
      </c>
      <c r="B371" s="41" t="s">
        <v>110</v>
      </c>
      <c r="C371" s="11"/>
      <c r="D371" s="11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s="14" customFormat="1" ht="11.25">
      <c r="A372" s="120"/>
      <c r="B372" s="83" t="s">
        <v>36</v>
      </c>
      <c r="C372" s="15"/>
      <c r="D372" s="15"/>
      <c r="E372" s="45">
        <f>F372+G372</f>
        <v>77815</v>
      </c>
      <c r="F372" s="45">
        <f>SUM(F373:F378)</f>
        <v>0</v>
      </c>
      <c r="G372" s="45">
        <f>SUM(G373:G378)</f>
        <v>77815</v>
      </c>
      <c r="H372" s="45">
        <f>I372+M372</f>
        <v>77815</v>
      </c>
      <c r="I372" s="45">
        <f>J372+K372+L372</f>
        <v>0</v>
      </c>
      <c r="J372" s="45"/>
      <c r="K372" s="45"/>
      <c r="L372" s="45">
        <f>SUM(L373:L378)</f>
        <v>0</v>
      </c>
      <c r="M372" s="45">
        <f>N372+O372+P372+Q372</f>
        <v>77815</v>
      </c>
      <c r="N372" s="45"/>
      <c r="O372" s="45"/>
      <c r="P372" s="45"/>
      <c r="Q372" s="45">
        <f>SUM(Q373:Q378)</f>
        <v>77815</v>
      </c>
    </row>
    <row r="373" spans="1:17" ht="22.5">
      <c r="A373" s="90"/>
      <c r="B373" s="75" t="s">
        <v>32</v>
      </c>
      <c r="C373" s="11"/>
      <c r="D373" s="11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ht="11.25">
      <c r="A374" s="90"/>
      <c r="B374" s="48">
        <v>2005</v>
      </c>
      <c r="C374" s="11"/>
      <c r="D374" s="11">
        <v>900</v>
      </c>
      <c r="E374" s="26">
        <f>F374+G374</f>
        <v>0</v>
      </c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ht="11.25">
      <c r="A375" s="90"/>
      <c r="B375" s="48">
        <v>2006</v>
      </c>
      <c r="C375" s="11"/>
      <c r="D375" s="11"/>
      <c r="E375" s="26">
        <f>F375+G375</f>
        <v>77815</v>
      </c>
      <c r="F375" s="26"/>
      <c r="G375" s="26">
        <v>77815</v>
      </c>
      <c r="H375" s="26">
        <f>I375+M375</f>
        <v>77815</v>
      </c>
      <c r="I375" s="26">
        <f>L375</f>
        <v>0</v>
      </c>
      <c r="J375" s="26"/>
      <c r="K375" s="26"/>
      <c r="L375" s="26"/>
      <c r="M375" s="26">
        <f>N375+O375+P375+Q375</f>
        <v>77815</v>
      </c>
      <c r="N375" s="26"/>
      <c r="O375" s="26"/>
      <c r="P375" s="26"/>
      <c r="Q375" s="26">
        <v>77815</v>
      </c>
    </row>
    <row r="376" spans="1:17" ht="11.25">
      <c r="A376" s="90"/>
      <c r="B376" s="65">
        <v>2007</v>
      </c>
      <c r="C376" s="11"/>
      <c r="D376" s="11">
        <v>90095</v>
      </c>
      <c r="E376" s="26">
        <f>F376+G376</f>
        <v>0</v>
      </c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ht="11.25">
      <c r="A377" s="90"/>
      <c r="B377" s="65">
        <v>2008</v>
      </c>
      <c r="C377" s="11"/>
      <c r="D377" s="11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ht="11.25">
      <c r="A378" s="91"/>
      <c r="B378" s="76" t="s">
        <v>21</v>
      </c>
      <c r="C378" s="12"/>
      <c r="D378" s="12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ht="12.75" customHeight="1" hidden="1">
      <c r="A379" s="52"/>
      <c r="B379" s="82"/>
      <c r="C379" s="11"/>
      <c r="D379" s="11"/>
      <c r="E379" s="26"/>
      <c r="F379" s="53"/>
      <c r="G379" s="26"/>
      <c r="H379" s="53"/>
      <c r="I379" s="26"/>
      <c r="J379" s="53"/>
      <c r="K379" s="26"/>
      <c r="L379" s="53"/>
      <c r="M379" s="26"/>
      <c r="N379" s="53"/>
      <c r="O379" s="26"/>
      <c r="P379" s="26"/>
      <c r="Q379" s="53"/>
    </row>
    <row r="380" spans="1:17" ht="12.75" customHeight="1" hidden="1">
      <c r="A380" s="52"/>
      <c r="B380" s="82"/>
      <c r="C380" s="11"/>
      <c r="D380" s="11"/>
      <c r="E380" s="26"/>
      <c r="F380" s="53"/>
      <c r="G380" s="26"/>
      <c r="H380" s="53"/>
      <c r="I380" s="26"/>
      <c r="J380" s="53"/>
      <c r="K380" s="26"/>
      <c r="L380" s="53"/>
      <c r="M380" s="26"/>
      <c r="N380" s="53"/>
      <c r="O380" s="26"/>
      <c r="P380" s="26"/>
      <c r="Q380" s="53"/>
    </row>
    <row r="381" spans="1:17" ht="12.75" customHeight="1" hidden="1">
      <c r="A381" s="52"/>
      <c r="B381" s="82"/>
      <c r="C381" s="11"/>
      <c r="D381" s="11"/>
      <c r="E381" s="26"/>
      <c r="F381" s="53"/>
      <c r="G381" s="26"/>
      <c r="H381" s="53"/>
      <c r="I381" s="26"/>
      <c r="J381" s="53"/>
      <c r="K381" s="26"/>
      <c r="L381" s="53"/>
      <c r="M381" s="26"/>
      <c r="N381" s="53"/>
      <c r="O381" s="26"/>
      <c r="P381" s="26"/>
      <c r="Q381" s="53"/>
    </row>
    <row r="382" spans="1:17" ht="12.75" customHeight="1" hidden="1">
      <c r="A382" s="52"/>
      <c r="B382" s="82"/>
      <c r="C382" s="11"/>
      <c r="D382" s="11"/>
      <c r="E382" s="26"/>
      <c r="F382" s="53"/>
      <c r="G382" s="26"/>
      <c r="H382" s="53"/>
      <c r="I382" s="26"/>
      <c r="J382" s="53"/>
      <c r="K382" s="26"/>
      <c r="L382" s="53"/>
      <c r="M382" s="26"/>
      <c r="N382" s="53"/>
      <c r="O382" s="26"/>
      <c r="P382" s="26"/>
      <c r="Q382" s="53"/>
    </row>
    <row r="383" spans="1:17" ht="12.75" customHeight="1" hidden="1">
      <c r="A383" s="52"/>
      <c r="B383" s="82"/>
      <c r="C383" s="11"/>
      <c r="D383" s="11"/>
      <c r="E383" s="26"/>
      <c r="F383" s="53"/>
      <c r="G383" s="26"/>
      <c r="H383" s="53"/>
      <c r="I383" s="26"/>
      <c r="J383" s="53"/>
      <c r="K383" s="26"/>
      <c r="L383" s="53"/>
      <c r="M383" s="26"/>
      <c r="N383" s="53"/>
      <c r="O383" s="26"/>
      <c r="P383" s="26"/>
      <c r="Q383" s="53"/>
    </row>
    <row r="384" spans="1:17" ht="12.75" customHeight="1" hidden="1">
      <c r="A384" s="52"/>
      <c r="B384" s="82"/>
      <c r="C384" s="11"/>
      <c r="D384" s="11"/>
      <c r="E384" s="26"/>
      <c r="F384" s="53"/>
      <c r="G384" s="26"/>
      <c r="H384" s="53"/>
      <c r="I384" s="26"/>
      <c r="J384" s="53"/>
      <c r="K384" s="26"/>
      <c r="L384" s="53"/>
      <c r="M384" s="26"/>
      <c r="N384" s="53"/>
      <c r="O384" s="26"/>
      <c r="P384" s="26"/>
      <c r="Q384" s="53"/>
    </row>
    <row r="385" spans="1:17" ht="12.75" customHeight="1" hidden="1">
      <c r="A385" s="52"/>
      <c r="B385" s="82"/>
      <c r="C385" s="11"/>
      <c r="D385" s="11"/>
      <c r="E385" s="26"/>
      <c r="F385" s="53"/>
      <c r="G385" s="26"/>
      <c r="H385" s="53"/>
      <c r="I385" s="26"/>
      <c r="J385" s="53"/>
      <c r="K385" s="26"/>
      <c r="L385" s="53"/>
      <c r="M385" s="26"/>
      <c r="N385" s="53"/>
      <c r="O385" s="26"/>
      <c r="P385" s="26"/>
      <c r="Q385" s="53"/>
    </row>
    <row r="386" spans="1:17" ht="12.75" customHeight="1" hidden="1">
      <c r="A386" s="52"/>
      <c r="B386" s="82"/>
      <c r="C386" s="11"/>
      <c r="D386" s="11"/>
      <c r="E386" s="26"/>
      <c r="F386" s="53"/>
      <c r="G386" s="26"/>
      <c r="H386" s="53"/>
      <c r="I386" s="26"/>
      <c r="J386" s="53"/>
      <c r="K386" s="26"/>
      <c r="L386" s="53"/>
      <c r="M386" s="26"/>
      <c r="N386" s="53"/>
      <c r="O386" s="26"/>
      <c r="P386" s="26"/>
      <c r="Q386" s="53"/>
    </row>
    <row r="387" spans="1:17" ht="12.75" customHeight="1" hidden="1">
      <c r="A387" s="52"/>
      <c r="B387" s="82"/>
      <c r="C387" s="11"/>
      <c r="D387" s="11"/>
      <c r="E387" s="26"/>
      <c r="F387" s="53"/>
      <c r="G387" s="26"/>
      <c r="H387" s="53"/>
      <c r="I387" s="26"/>
      <c r="J387" s="53"/>
      <c r="K387" s="26"/>
      <c r="L387" s="53"/>
      <c r="M387" s="26"/>
      <c r="N387" s="53"/>
      <c r="O387" s="26"/>
      <c r="P387" s="26"/>
      <c r="Q387" s="53"/>
    </row>
    <row r="388" spans="1:17" ht="12.75" customHeight="1" hidden="1">
      <c r="A388" s="52"/>
      <c r="B388" s="82"/>
      <c r="C388" s="11"/>
      <c r="D388" s="11"/>
      <c r="E388" s="26"/>
      <c r="F388" s="53"/>
      <c r="G388" s="26"/>
      <c r="H388" s="53"/>
      <c r="I388" s="26"/>
      <c r="J388" s="53"/>
      <c r="K388" s="26"/>
      <c r="L388" s="53"/>
      <c r="M388" s="26"/>
      <c r="N388" s="53"/>
      <c r="O388" s="26"/>
      <c r="P388" s="26"/>
      <c r="Q388" s="53"/>
    </row>
    <row r="389" spans="1:17" ht="12.75" customHeight="1" hidden="1">
      <c r="A389" s="52"/>
      <c r="B389" s="82"/>
      <c r="C389" s="11"/>
      <c r="D389" s="11"/>
      <c r="E389" s="26"/>
      <c r="F389" s="53"/>
      <c r="G389" s="26"/>
      <c r="H389" s="53"/>
      <c r="I389" s="26"/>
      <c r="J389" s="53"/>
      <c r="K389" s="26"/>
      <c r="L389" s="53"/>
      <c r="M389" s="26"/>
      <c r="N389" s="53"/>
      <c r="O389" s="26"/>
      <c r="P389" s="26"/>
      <c r="Q389" s="53"/>
    </row>
    <row r="390" spans="1:17" ht="12.75" customHeight="1" hidden="1">
      <c r="A390" s="52"/>
      <c r="B390" s="82"/>
      <c r="C390" s="11"/>
      <c r="D390" s="11"/>
      <c r="E390" s="26"/>
      <c r="F390" s="53"/>
      <c r="G390" s="26"/>
      <c r="H390" s="53"/>
      <c r="I390" s="26"/>
      <c r="J390" s="53"/>
      <c r="K390" s="26"/>
      <c r="L390" s="53"/>
      <c r="M390" s="26"/>
      <c r="N390" s="53"/>
      <c r="O390" s="26"/>
      <c r="P390" s="26"/>
      <c r="Q390" s="53"/>
    </row>
    <row r="391" spans="1:17" ht="12.75" customHeight="1" hidden="1">
      <c r="A391" s="52"/>
      <c r="B391" s="82"/>
      <c r="C391" s="11"/>
      <c r="D391" s="11"/>
      <c r="E391" s="26"/>
      <c r="F391" s="53"/>
      <c r="G391" s="26"/>
      <c r="H391" s="53"/>
      <c r="I391" s="26"/>
      <c r="J391" s="53"/>
      <c r="K391" s="26"/>
      <c r="L391" s="53"/>
      <c r="M391" s="26"/>
      <c r="N391" s="53"/>
      <c r="O391" s="26"/>
      <c r="P391" s="26"/>
      <c r="Q391" s="53"/>
    </row>
    <row r="392" spans="1:17" ht="12.75" customHeight="1" hidden="1">
      <c r="A392" s="52"/>
      <c r="B392" s="82"/>
      <c r="C392" s="11"/>
      <c r="D392" s="11"/>
      <c r="E392" s="26"/>
      <c r="F392" s="53"/>
      <c r="G392" s="26"/>
      <c r="H392" s="53"/>
      <c r="I392" s="26"/>
      <c r="J392" s="53"/>
      <c r="K392" s="26"/>
      <c r="L392" s="53"/>
      <c r="M392" s="26"/>
      <c r="N392" s="53"/>
      <c r="O392" s="26"/>
      <c r="P392" s="26"/>
      <c r="Q392" s="53"/>
    </row>
    <row r="393" spans="1:17" ht="12.75" customHeight="1" hidden="1">
      <c r="A393" s="52"/>
      <c r="B393" s="82"/>
      <c r="C393" s="11"/>
      <c r="D393" s="11"/>
      <c r="E393" s="26"/>
      <c r="F393" s="53"/>
      <c r="G393" s="26"/>
      <c r="H393" s="53"/>
      <c r="I393" s="26"/>
      <c r="J393" s="53"/>
      <c r="K393" s="26"/>
      <c r="L393" s="53"/>
      <c r="M393" s="26"/>
      <c r="N393" s="53"/>
      <c r="O393" s="26"/>
      <c r="P393" s="26"/>
      <c r="Q393" s="53"/>
    </row>
    <row r="394" spans="1:17" ht="12.75" customHeight="1" hidden="1">
      <c r="A394" s="52"/>
      <c r="B394" s="82"/>
      <c r="C394" s="11"/>
      <c r="D394" s="11"/>
      <c r="E394" s="26"/>
      <c r="F394" s="53"/>
      <c r="G394" s="26"/>
      <c r="H394" s="53"/>
      <c r="I394" s="26"/>
      <c r="J394" s="53"/>
      <c r="K394" s="26"/>
      <c r="L394" s="53"/>
      <c r="M394" s="26"/>
      <c r="N394" s="53"/>
      <c r="O394" s="26"/>
      <c r="P394" s="26"/>
      <c r="Q394" s="53"/>
    </row>
    <row r="395" spans="1:17" ht="12.75" customHeight="1" hidden="1">
      <c r="A395" s="52"/>
      <c r="B395" s="82"/>
      <c r="C395" s="11"/>
      <c r="D395" s="11"/>
      <c r="E395" s="26"/>
      <c r="F395" s="53"/>
      <c r="G395" s="26"/>
      <c r="H395" s="53"/>
      <c r="I395" s="26"/>
      <c r="J395" s="53"/>
      <c r="K395" s="26"/>
      <c r="L395" s="53"/>
      <c r="M395" s="26"/>
      <c r="N395" s="53"/>
      <c r="O395" s="26"/>
      <c r="P395" s="26"/>
      <c r="Q395" s="53"/>
    </row>
    <row r="396" spans="1:17" ht="12.75" customHeight="1" hidden="1">
      <c r="A396" s="52"/>
      <c r="B396" s="82"/>
      <c r="C396" s="11"/>
      <c r="D396" s="11"/>
      <c r="E396" s="26"/>
      <c r="F396" s="53"/>
      <c r="G396" s="26"/>
      <c r="H396" s="53"/>
      <c r="I396" s="26"/>
      <c r="J396" s="53"/>
      <c r="K396" s="26"/>
      <c r="L396" s="53"/>
      <c r="M396" s="26"/>
      <c r="N396" s="53"/>
      <c r="O396" s="26"/>
      <c r="P396" s="26"/>
      <c r="Q396" s="53"/>
    </row>
    <row r="397" spans="1:17" ht="12.75" customHeight="1" hidden="1">
      <c r="A397" s="47"/>
      <c r="B397" s="119"/>
      <c r="C397" s="12"/>
      <c r="D397" s="12"/>
      <c r="E397" s="24"/>
      <c r="F397" s="68"/>
      <c r="G397" s="24"/>
      <c r="H397" s="68"/>
      <c r="I397" s="24"/>
      <c r="J397" s="68"/>
      <c r="K397" s="24"/>
      <c r="L397" s="68"/>
      <c r="M397" s="24"/>
      <c r="N397" s="68"/>
      <c r="O397" s="24"/>
      <c r="P397" s="24"/>
      <c r="Q397" s="68"/>
    </row>
    <row r="398" spans="1:18" s="14" customFormat="1" ht="49.5" customHeight="1">
      <c r="A398" s="106" t="s">
        <v>114</v>
      </c>
      <c r="B398" s="118" t="s">
        <v>116</v>
      </c>
      <c r="C398" s="126" t="s">
        <v>27</v>
      </c>
      <c r="D398" s="126"/>
      <c r="E398" s="45">
        <f>F398+G398</f>
        <v>1174355</v>
      </c>
      <c r="F398" s="85">
        <f>F359</f>
        <v>328962</v>
      </c>
      <c r="G398" s="45">
        <f>G359</f>
        <v>845393</v>
      </c>
      <c r="H398" s="85">
        <f>I398+M398</f>
        <v>1157123</v>
      </c>
      <c r="I398" s="45">
        <f>I359</f>
        <v>323792</v>
      </c>
      <c r="J398" s="85"/>
      <c r="K398" s="45"/>
      <c r="L398" s="85">
        <f>L359</f>
        <v>323792</v>
      </c>
      <c r="M398" s="45">
        <f>N398+O398+P398+Q398</f>
        <v>833331</v>
      </c>
      <c r="N398" s="85"/>
      <c r="O398" s="45"/>
      <c r="P398" s="45"/>
      <c r="Q398" s="85">
        <f>Q359</f>
        <v>833331</v>
      </c>
      <c r="R398" s="108"/>
    </row>
    <row r="399" spans="1:17" ht="26.25" customHeight="1">
      <c r="A399" s="2"/>
      <c r="B399" s="81" t="s">
        <v>115</v>
      </c>
      <c r="C399" s="126" t="s">
        <v>27</v>
      </c>
      <c r="D399" s="126"/>
      <c r="E399" s="45">
        <f>F399+G399</f>
        <v>550589469</v>
      </c>
      <c r="F399" s="45">
        <f>F357+F398</f>
        <v>247235419</v>
      </c>
      <c r="G399" s="45">
        <f>G357+G398</f>
        <v>303354050</v>
      </c>
      <c r="H399" s="45">
        <f>I399+M399</f>
        <v>213887947</v>
      </c>
      <c r="I399" s="45">
        <f>J399+K399+L399</f>
        <v>75878235</v>
      </c>
      <c r="J399" s="45">
        <f>J202+J30</f>
        <v>0</v>
      </c>
      <c r="K399" s="45">
        <f>K202+K30</f>
        <v>0</v>
      </c>
      <c r="L399" s="45">
        <f>L398+L357</f>
        <v>75878235</v>
      </c>
      <c r="M399" s="45">
        <f>N399+O399+P399+Q399</f>
        <v>138009712</v>
      </c>
      <c r="N399" s="45">
        <f>N202+N30</f>
        <v>0</v>
      </c>
      <c r="O399" s="45">
        <f>O202+O30</f>
        <v>0</v>
      </c>
      <c r="P399" s="45">
        <f>P202+P30</f>
        <v>0</v>
      </c>
      <c r="Q399" s="45">
        <f>Q398+Q357</f>
        <v>138009712</v>
      </c>
    </row>
    <row r="400" spans="1:17" ht="11.25">
      <c r="A400" s="43"/>
      <c r="B400" s="82"/>
      <c r="C400" s="58"/>
      <c r="D400" s="58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</row>
    <row r="401" ht="56.25">
      <c r="B401" s="70" t="s">
        <v>26</v>
      </c>
    </row>
    <row r="402" ht="33.75">
      <c r="B402" s="70" t="s">
        <v>25</v>
      </c>
    </row>
  </sheetData>
  <mergeCells count="27">
    <mergeCell ref="A6:Q6"/>
    <mergeCell ref="A7:Q7"/>
    <mergeCell ref="C18:D18"/>
    <mergeCell ref="M14:M15"/>
    <mergeCell ref="H12:H15"/>
    <mergeCell ref="H10:Q10"/>
    <mergeCell ref="H11:Q11"/>
    <mergeCell ref="I12:Q12"/>
    <mergeCell ref="I13:L13"/>
    <mergeCell ref="E10:E15"/>
    <mergeCell ref="F11:F15"/>
    <mergeCell ref="G11:G15"/>
    <mergeCell ref="F10:G10"/>
    <mergeCell ref="M13:Q13"/>
    <mergeCell ref="N14:Q14"/>
    <mergeCell ref="I14:I15"/>
    <mergeCell ref="J14:L14"/>
    <mergeCell ref="C359:D359"/>
    <mergeCell ref="C399:D399"/>
    <mergeCell ref="A76:A86"/>
    <mergeCell ref="A10:A15"/>
    <mergeCell ref="B10:B15"/>
    <mergeCell ref="C10:C15"/>
    <mergeCell ref="D10:D15"/>
    <mergeCell ref="C357:D357"/>
    <mergeCell ref="C190:D190"/>
    <mergeCell ref="C398:D398"/>
  </mergeCells>
  <printOptions/>
  <pageMargins left="0.3937007874015748" right="0.3937007874015748" top="0.7480314960629921" bottom="0.5905511811023623" header="0.4724409448818898" footer="0.35433070866141736"/>
  <pageSetup horizontalDpi="300" verticalDpi="3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Dąbrowska</dc:creator>
  <cp:keywords/>
  <dc:description/>
  <cp:lastModifiedBy>BIP</cp:lastModifiedBy>
  <cp:lastPrinted>2006-05-30T15:47:55Z</cp:lastPrinted>
  <dcterms:created xsi:type="dcterms:W3CDTF">2004-11-10T12:24:58Z</dcterms:created>
  <dcterms:modified xsi:type="dcterms:W3CDTF">2006-06-20T12:25:45Z</dcterms:modified>
  <cp:category/>
  <cp:version/>
  <cp:contentType/>
  <cp:contentStatus/>
</cp:coreProperties>
</file>