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(3)" sheetId="1" r:id="rId1"/>
  </sheets>
  <definedNames>
    <definedName name="_xlnm.Print_Area" localSheetId="0">'Arkusz1 (3)'!$A$1:$D$259</definedName>
    <definedName name="_xlnm.Print_Titles" localSheetId="0">'Arkusz1 (3)'!$9:$9</definedName>
  </definedNames>
  <calcPr fullCalcOnLoad="1"/>
</workbook>
</file>

<file path=xl/sharedStrings.xml><?xml version="1.0" encoding="utf-8"?>
<sst xmlns="http://schemas.openxmlformats.org/spreadsheetml/2006/main" count="322" uniqueCount="240">
  <si>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</si>
  <si>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</si>
  <si>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</si>
  <si>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</si>
  <si>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nazwa jednostki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</si>
  <si>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</si>
  <si>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</si>
  <si>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</si>
  <si>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</si>
  <si>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</si>
  <si>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</si>
  <si>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</si>
  <si>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</si>
  <si>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</si>
  <si>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</si>
  <si>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</si>
  <si>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</si>
  <si>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</si>
  <si>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</si>
  <si>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</si>
  <si>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</si>
  <si>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</si>
  <si>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</si>
  <si>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</si>
  <si>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</si>
  <si>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</si>
  <si>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</si>
  <si>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>dotacje podmiotowe z budżetu dla zakładów budżetowych - centrów zajęć pozaszkolnych</t>
  </si>
  <si>
    <t>dotacje podmiotowe z budżetu dla zakładów budżetowych - burs szkolnych</t>
  </si>
  <si>
    <t>dotacje podmiotowe z budżetu dla zakładów budżetowych - schroniska młodzieżowego</t>
  </si>
  <si>
    <t>dotacje podmiotowe z budżetu dla zakładów budżetowych - Centrum Zajęć Sportowo - Rekreacyjnych</t>
  </si>
  <si>
    <t xml:space="preserve">organizacja imprez sportowych i prowadzenie zajęć sportowych dla dzieci i młodzieży z rodzin z problemami alkoholowymi </t>
  </si>
  <si>
    <t xml:space="preserve">Sfinansowanie kosztów utrzymania dzieci będących mieszkańcami Powiatu Łódź umieszczonych w placówkach opiekuńczo-wychowawczych funkcjonujących na terenie innych powiatów </t>
  </si>
  <si>
    <t>Dofinansowanie wydatków związanych z prowadzeniem niepublicznego domu dziennego pobytu</t>
  </si>
  <si>
    <t>Dofinansowanie kosztów utrzymania mieszkań chronionych przeznaczonych dla osób po leczeniu szpitalnym, które nie mogą jeszcze ze względu na stan zdrowia funkcjonować samodzielnie</t>
  </si>
  <si>
    <t>Dofinansowanie jednostek zajmujących się poradnictwem specjalistycznym dla ofiar przemocy oraz dofinansowanie obchodów Łódzkich Dni Rodziny</t>
  </si>
  <si>
    <t>Prowadzenie ośrodków adopcyjno-opiekuńczych przez podmioty niepubliczne</t>
  </si>
  <si>
    <t>Prowadzenie Wojewódzkiego Banku Danych o Dzieciach Pozbawionych Opieki Rodzicielskiej</t>
  </si>
  <si>
    <t>Dofinansowanie kosztów funkcjonowania w okresie zimowym autobusu, w którym osoby bezdomne, pozostające na ulicy mogłyby się ogrzać, zjeść ciepły posiłek, napić się gorącej herbaty oraz opatrzeć rany, urazy czy odmrożenia</t>
  </si>
  <si>
    <t>Dofinansowanie działalności punktu pomocy charytatywnej, który będzie prowadził bezpłatny podział żywności, odzieży, artykułów chemicznych oraz doraźną pomoc medyczną dla osób potrzebujących</t>
  </si>
  <si>
    <t>Wydział Kultury</t>
  </si>
  <si>
    <t>współfinansowanie kosztów działalności Biblioteki w Nowosolnej</t>
  </si>
  <si>
    <t>Biuro Partnerstwa i Funduszy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</si>
  <si>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</si>
  <si>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</si>
  <si>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</si>
  <si>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</si>
  <si>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</si>
  <si>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</si>
  <si>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na program ochrony zdrowia psychicznego realizowanego przez Miejski Ośrodek Profilaktyki Zdrowotnej - poprzez prowadzenie bezpłatnej, całodobowej, kompleksowej pomocy osobom w sytuacji kryzysowej</t>
  </si>
  <si>
    <t>na program profilaktyki onkologicznej realizowany przez samodzielne publiczne zakłady opieki zdrowotnej, w tym na badania profilaktyczne w zakresie wczesnego wykrywania raka piersi</t>
  </si>
  <si>
    <t>organizacja różnych form wypoczynku dla dzieci i młodzieży w oparciu o współpracę z łódzkimi organizacjami pozarządowymi</t>
  </si>
  <si>
    <t>upowszechnianie kultury fizycznej poprzez wspieranie działań w zakresie:szkolenia dzieci i młodzieży, organizacji imprez sportowo - rekreacyjnych, sportowej wymiany zagranicznej, organizacji sportu szkolnego, szkolenia osób niepełnosprawnych, zapewnienia bezpieczeństwa osób kąpiących się i pływających, podniesienia poziomu wyszkolenia łódzkich sportowców, tworzenie alternatywnych form spędzania czasu wolnego, promowania kultury fizycznej jako modelu życia mieszkańców Łodzi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</si>
  <si>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</si>
  <si>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</si>
  <si>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</si>
  <si>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</si>
  <si>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</si>
  <si>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</si>
  <si>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</si>
  <si>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</si>
  <si>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</si>
  <si>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</si>
  <si>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</si>
  <si>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</si>
  <si>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</si>
  <si>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</si>
  <si>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</si>
  <si>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</si>
  <si>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</si>
  <si>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</si>
  <si>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</si>
  <si>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</si>
  <si>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</si>
  <si>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</si>
  <si>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</si>
  <si>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&gt; Porozumienie powiatów zawarte w celu współpracy przy opracowaniu, złożeniu i realizacji projektu "Nowa szansa dla Żaka" w ramach Działania 2.2 Zintegrowanego Programu Operacyjnego Rozwoju Regionalnego "Wyrównywanie szans edukacyjnych poprzez programy stypendialne" zawarte w dniu 8 lipca 2005 r. w Łodzi</t>
  </si>
  <si>
    <t>Wydział Ochrony Środowiska                     i Rolnictwa</t>
  </si>
  <si>
    <t>na finansowanie świadczeń z zakresu promocji zdrowia i przeciwdziałania uzależnieniu od nikotyny, udzielanych przez Miejski Ośrodek Profilaktyki Zdrowotnej</t>
  </si>
  <si>
    <t>na finansowanie świadczeń z zakresu profilaktyki i rozwiązywania problemów uzależnień od środków psychoaktywnych udzielanych przez Miejski Ośrodek Profilaktyczno-Terapeutyczny dla Dzieci i Młodzieży Zagrożonej Narkomanią</t>
  </si>
  <si>
    <t>poprawa warunków bazy szatniowo - sanitarnej w obiektach sportowych użytkowanych przez kluby sportowe</t>
  </si>
  <si>
    <t>dofinansowanie działalności wydawniczej oraz inicjatyw kulturalnych</t>
  </si>
  <si>
    <t>programy profilaktyczno-terapeutyczne na rzecz osób chorych psychicznie i ich rodzin oraz programy profilaktyczne w zakresie ochrony zdrowia psychicznego</t>
  </si>
  <si>
    <t>finansowanie lub dofinansowanie zadań z zakresu wychowania w trzeźwości i przeciwdziałaniu alkoholizmowi</t>
  </si>
  <si>
    <t>Dofinansowanie wydatków związanych z zapewnieniem schronienia bezdomnym kobietom i mężczyznom. W ramach planowanych środków realizowane będzie również zadanie związane z prowadzeniem mieszkań readaptacyjnych</t>
  </si>
  <si>
    <t>Dofinansowanie kosztów utrzymania 4 miejsc w mieszkaniu chronionym</t>
  </si>
  <si>
    <t>Prowadzenie Biura Pośrednictwa Pracy dla Wolontariuszy (pozyskiwanie wolontariuszy, rekrutacja i szkolenie , monitoring ich pracy oraz prowadzenie komputerowej bazy danych o wolontariuszach)</t>
  </si>
  <si>
    <t>Sfinansowanie kosztów pobytu 2 dzieci z innych powiatów niż Powiat Łódź</t>
  </si>
  <si>
    <t>Dotacje przekazywane są do Województwa Łódzkiego w ramach wspólnego prowadzenia i finansowania Regionalnego Biura Województwa Łódzkiego w Brukseli</t>
  </si>
  <si>
    <t>dofinansowanie wykonania zadania dotyczącego działań na rzecz osób niepełnosprawnych</t>
  </si>
  <si>
    <t>Biuro Rozwoju Przedsiębiorczości       i Miejsc Pracy</t>
  </si>
  <si>
    <t xml:space="preserve">Projekt "Nowa szansa dla Żaka" realizowany jest w ramach programu ZPORR poprzez porozumienie zawarte między Miastem Łódź a poszczególnymi powiatami województwa łódzkiego </t>
  </si>
  <si>
    <t>Centrum Zarządzania Kryzysowego</t>
  </si>
  <si>
    <t>finansowanie lub dofinansowanie zadań z zakresu promocji oświaty</t>
  </si>
  <si>
    <t>&gt; art. 175 ust. 1 ustawy z dnia 30 czerwca 2005 r. o finansach publicznych</t>
  </si>
  <si>
    <t>Prowadzenie przez Archidiecezję Łódzką Ośrodka Wsparcia dla Rodzin - Dom Samotnej Matki ul. Nowe Sady 17.</t>
  </si>
  <si>
    <t>Partycypacja w kosztach imprez kulturalnych organizowanych przez instytucje kultury podległe Urzędowi Marszałkowskiemu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</si>
  <si>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</si>
  <si>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</si>
  <si>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&gt; art. 79 ustawy o systemie oświaty</t>
  </si>
  <si>
    <t>na realizację programu prewencji i minimalizacji skutków masowych zagrożeń życia i zdrowia Mieszkańców Łodzi - prowadzenie rezerw leków i materiałów medycznych</t>
  </si>
  <si>
    <t>851   85154</t>
  </si>
  <si>
    <t>dla szpitali ogólnych</t>
  </si>
  <si>
    <t>851    85149</t>
  </si>
  <si>
    <t>dla teatrów</t>
  </si>
  <si>
    <t>853    85395</t>
  </si>
  <si>
    <t>853   85395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</si>
  <si>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</si>
  <si>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</si>
  <si>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</si>
  <si>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</si>
  <si>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</si>
  <si>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</si>
  <si>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na program profilaktyki zdrowia rodziny realizowany przez samodzielne publiczne zakłady opieki zdrowotnej w tym badania profilaktyczne w zakresie wczesnego wykrywania raka stercza u mężczyzn, diagnostyki u kobiet w okresie menopauzy oraz szczepienia ochronne dla osób z grupy podwyższonego ryzyka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</si>
  <si>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</si>
  <si>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700    70001</t>
  </si>
  <si>
    <t>926    92604</t>
  </si>
  <si>
    <t>854   85407</t>
  </si>
  <si>
    <t>dla instytucji kultury fizycznej</t>
  </si>
  <si>
    <t>dla placówek wychowania pozaszkolnego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</si>
  <si>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</si>
  <si>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</si>
  <si>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</si>
  <si>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</si>
  <si>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</si>
  <si>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</si>
  <si>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851   85141</t>
  </si>
  <si>
    <t>851    85154</t>
  </si>
  <si>
    <t>854    85412</t>
  </si>
  <si>
    <t>926    92605</t>
  </si>
  <si>
    <t>921   92195</t>
  </si>
  <si>
    <t>851   85149</t>
  </si>
  <si>
    <t>854   85495</t>
  </si>
  <si>
    <t>854   85410</t>
  </si>
  <si>
    <t>854   85417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</si>
  <si>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</si>
  <si>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</si>
  <si>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</si>
  <si>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</si>
  <si>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</si>
  <si>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</si>
  <si>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</si>
  <si>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852  85213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</si>
  <si>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</si>
  <si>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</si>
  <si>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</si>
  <si>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</si>
  <si>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</si>
  <si>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</si>
  <si>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</si>
  <si>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</si>
  <si>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</si>
  <si>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</si>
  <si>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</si>
  <si>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</si>
  <si>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</si>
  <si>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</si>
  <si>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</si>
  <si>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</si>
  <si>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</si>
  <si>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</si>
  <si>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</si>
  <si>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</si>
  <si>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</si>
  <si>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</si>
  <si>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</si>
  <si>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</si>
  <si>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</si>
  <si>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</si>
  <si>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</si>
  <si>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</si>
  <si>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</si>
  <si>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</si>
  <si>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na zadania z zakresu profilaktyki i przeciwdziałania uzależnieniom oraz przemocy domowej realizowane w ramach Miejskiego Programu Profilaktyki i Rozwiązywania Problemów Alkoholowych</t>
  </si>
  <si>
    <t>Organizowanie dla osób uzależnionych pomocy dożywiania i wychodzenia z sytuacji kryzysowych</t>
  </si>
  <si>
    <t>&gt; Porozumienie z Samorządem Województwa Łódzkiego Nr Kul I - 3026-22/2006 z dnia 29 marca 2006 r.</t>
  </si>
  <si>
    <t>Wydział Finansowy/ Wydział Budżetu</t>
  </si>
  <si>
    <t>801     80195</t>
  </si>
  <si>
    <t>realizacja programów aktywizacji społecznej młodzieży</t>
  </si>
  <si>
    <t>promocja zdrowego stylu życia oraz poprawa jakości życia osób starszych</t>
  </si>
  <si>
    <t>edukacja i promocja zdrowia wśród dzieci i młodzieży z Łódzkiej Sieci Szkół i Przedszkoli Promujących Zdrowie</t>
  </si>
  <si>
    <t>926   92605</t>
  </si>
  <si>
    <t>upowszechnianie kultury fizycznej w środowisku dzieci i młodzieży niedostosowanej społecznie jako forma edukacji i przeciwdziałania wykluczeniu społecznemu</t>
  </si>
  <si>
    <t>aktywizacja zawodowa osób bezrobotnych</t>
  </si>
  <si>
    <t xml:space="preserve">853   85395 </t>
  </si>
  <si>
    <t>działalność wspomagająca technicznie, szkoleniowo, informacyjnie organizacje pozarządowe i podmioty wymienione w ustawie o działalności pożytku publicznego i o wolontariacie</t>
  </si>
  <si>
    <t>prowadzenie punktu wsparcia "Przystanek 13" dla dzieci i młodzieży z rodzin dysfunkcyjnych z dzielnicy Łódź-Bałuty</t>
  </si>
  <si>
    <t>stworzenie gminnego systemu profilaktyki i opieki nad dzieckiem i rodziną</t>
  </si>
  <si>
    <t>Biuro Rozwoju Przedsiębiorczości        i Miejsc Pracy</t>
  </si>
  <si>
    <t>pomoc finansowa dla Miasta Katowice na zadania z zakresu pomocy społecznej z przeznaczeniem na udzielenie pomocy rodzinom ofiar i poszkodowanym w katastrofie budowlanej obiektu Międzynarodowych Targów Katowickich Sp. z o.o.</t>
  </si>
  <si>
    <t>Wydział Gospodarki Komunalnej</t>
  </si>
  <si>
    <t>900   90017</t>
  </si>
  <si>
    <t>dla zakładów gospodarki komunalnej</t>
  </si>
  <si>
    <t>rozliczenie środków z EFS na dofinansowanie projektu w ramach Partnerstwa na Rzecz Rozwoju "EMPATIA - Lokalna solidarność na rzecz równych szans"</t>
  </si>
  <si>
    <t>854    85403</t>
  </si>
  <si>
    <t>rozliczenie zadania pn. "Rozliczenie środków PFRON z tytułu realizacji programu" "Edukacja - program pomocy w dostępie do nauki dzieci i młodzieży niepełnosprawnych" - zwrot dotacji</t>
  </si>
  <si>
    <t>801   80195</t>
  </si>
  <si>
    <t>zwrot dotacji pobranej w nadmiernej wysokości - realizacja projektu "Nowa szansa dla przyszłego Żaka"</t>
  </si>
  <si>
    <t>754   75404</t>
  </si>
  <si>
    <t>&gt;art. 13 ust. 3 ustawy o Policji</t>
  </si>
  <si>
    <t>częściowe pokrycie kosztów funkcjonowania służby kandydackiej Policji</t>
  </si>
  <si>
    <t>częściowe pokrycie kosztów ponadnormatywnej służby pełnionej przez Dzielnicowych</t>
  </si>
  <si>
    <t>a) art. 174 w związku z art. 24 ust. 4 ustawy z dnia 30 czerwca 2005 r. o finansach publicznych</t>
  </si>
  <si>
    <t>Wyszczególnienie dotacji na 2006 rok zgodnie z art. 184 ust. 1 pkt 11, 12 i 14 ustawy o finansach publicznych</t>
  </si>
  <si>
    <t>&gt; art. 55 ust. 1 pkt 3 ustawy z dnia 30 sierpnia 1991 r. o zakładach opieki zdrowotnej</t>
  </si>
  <si>
    <t>&gt; art. 55 ust. 1 pkt 5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</si>
  <si>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</si>
  <si>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</si>
  <si>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</si>
  <si>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</si>
  <si>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4 ust. 1 pkt 24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</si>
  <si>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</si>
  <si>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</si>
  <si>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</si>
  <si>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>750  75045</t>
  </si>
  <si>
    <t>zwrot dotacji z lat ubiegłych stanowiącej nadpłatę opłat za korzystanie z lokalu wynajętego dla potrzeb Komisji Poborowych</t>
  </si>
  <si>
    <t>921      92120</t>
  </si>
  <si>
    <t>854    85410</t>
  </si>
  <si>
    <t>dla internatów i burs szkolnych</t>
  </si>
  <si>
    <t>dla szkolnych schronisk młodzieżowych</t>
  </si>
  <si>
    <t>dla Miejskiego Ośrodka Profilaktyki i Terapii Uzależnień na zakup sprzętu przeciwpożarowego</t>
  </si>
  <si>
    <t>Delegatura Łódź - Górna</t>
  </si>
  <si>
    <t>751      75101</t>
  </si>
  <si>
    <t>zwrot nieprawidłowo wykorzystanej dotacji celowej przekazanej w 2005 roku na wydatki z tytułu prowadzenia stałego rejestru wyborców</t>
  </si>
  <si>
    <t>na Zintegrowany program zapobiegający porzucaniu dzieci "Mamo! Nie porzucaj mnie"</t>
  </si>
  <si>
    <t xml:space="preserve">Dotacje podmiotowe z budżetu dla liceów ogólnokształcących publicznych </t>
  </si>
  <si>
    <t xml:space="preserve">                                        do uchwały Nr </t>
  </si>
  <si>
    <t xml:space="preserve">                                        z dnia </t>
  </si>
  <si>
    <t>900    90001</t>
  </si>
  <si>
    <t>zwrot nieprawidłowo wydatkowanych środków z Funduszu Spójności - Oczyszczanie ścieków w Łodzi (Faza I)</t>
  </si>
  <si>
    <t>900    90002</t>
  </si>
  <si>
    <t>zwrot nieprawidłowo wydatkowanych środków z Funduszu Spójności - Gospodarka odpadami komunalnymi w Łodzi</t>
  </si>
  <si>
    <t xml:space="preserve">                                        Załącznik Nr 10</t>
  </si>
  <si>
    <t>pomoc finansowa dla Miasta Gdańska z przeznaczeniem na dofinansowanie likwidacji skutków pożaru kościoła Św. Katarzyny w Gdańsku, bieżącego zabezpieczenia świątyni oraz działań związanych z jej odbudową</t>
  </si>
  <si>
    <t>na terapię osób uzależnionych od alkoholu i innych środków psychoaktywnych, terapie członków rodzin osób uzależnionych, terapie osób doświadczających przemocy domowej oraz sprawców przemocy, zabezpieczenie trzeźwienia w warunkach kontrolowanych, leczenie niepowikłanych alkoholowych zespołów abstynencyjnych, hospitalizacje krótkoterminową, działalność profilaktyczną</t>
  </si>
  <si>
    <t>&gt; art. 4 ust. 1 pkt 7 ustawy z dnia 24 kwietnia 2003 r. o działalności pożytku publicznego i o wolontariacie</t>
  </si>
  <si>
    <t>852      85295</t>
  </si>
  <si>
    <t>pomoc finansowa dla jednostek samorządu terytorialnego, których mieszkańcy zostali poszkodowani w wyniku katastrofy górniczej w Kopalni „Halemba”</t>
  </si>
  <si>
    <t>Środki przeznaczone na wypłatę około 832 świadczeń dla 84 dzieci - mieszkańców Łodzi umieszczonych w rodzinach zastępczych zamieszkałych na terenie innego powiatu niż Powiat Łódź</t>
  </si>
  <si>
    <t>Zapewnienie opieki w tym całodobowej dzieciom całkowicie lub częściowo pozbawionym opieki rodziców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</si>
</sst>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wrapText="1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4" fillId="0" borderId="7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3" fontId="0" fillId="0" borderId="3" xfId="0" applyNumberFormat="1" applyBorder="1" applyAlignment="1">
      <alignment horizontal="right" vertical="top" wrapText="1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3" fontId="4" fillId="0" borderId="10" xfId="0" applyNumberFormat="1" applyFont="1" applyBorder="1" applyAlignment="1">
      <alignment vertical="center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4" fillId="0" borderId="7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top" wrapText="1"/>
    </xf>
    <xf numFmtId="3" fontId="4" fillId="0" borderId="13" xfId="0" applyNumberFormat="1" applyFont="1" applyBorder="1" applyAlignment="1">
      <alignment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7" fillId="0" borderId="0" xfId="0" applyFont="1" applyAlignment="1">
      <alignment horizontal="left" wrapText="1"/>
    </xf>
    <xf numFmtId="0" fontId="3" fillId="0" borderId="3" xfId="0" applyFont="1" applyBorder="1" applyAlignment="1">
      <alignment/>
    </xf>
    <xf numFmtId="3" fontId="4" fillId="0" borderId="7" xfId="0" applyNumberFormat="1" applyFont="1" applyBorder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9"/>
  <sheetViews>
    <sheetView tabSelected="1" workbookViewId="0" topLeftCell="A1">
      <pane ySplit="9" topLeftCell="BM25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96" t="s">
        <v>232</v>
      </c>
    </row>
    <row r="2" ht="12.75">
      <c r="C2" s="196" t="s">
        <v>226</v>
      </c>
    </row>
    <row r="3" ht="12.75">
      <c r="C3" s="196" t="s">
        <v>168</v>
      </c>
    </row>
    <row r="4" ht="12.75">
      <c r="C4" s="196" t="s">
        <v>227</v>
      </c>
    </row>
    <row r="5" ht="9.75" customHeight="1"/>
    <row r="6" spans="1:4" ht="38.25" customHeight="1">
      <c r="A6" s="228" t="s">
        <v>203</v>
      </c>
      <c r="B6" s="228"/>
      <c r="C6" s="228"/>
      <c r="D6" s="228"/>
    </row>
    <row r="7" ht="10.5" customHeight="1"/>
    <row r="8" spans="1:4" ht="25.5">
      <c r="A8" s="10" t="s">
        <v>4</v>
      </c>
      <c r="B8" s="10" t="s">
        <v>169</v>
      </c>
      <c r="C8" s="10" t="s">
        <v>2</v>
      </c>
      <c r="D8" s="10" t="s">
        <v>0</v>
      </c>
    </row>
    <row r="9" spans="1:4" ht="12.75">
      <c r="A9" s="81">
        <v>1</v>
      </c>
      <c r="B9" s="81">
        <v>2</v>
      </c>
      <c r="C9" s="81">
        <v>3</v>
      </c>
      <c r="D9" s="81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9"/>
      <c r="C11" s="2"/>
      <c r="D11" s="160">
        <f>SUM(D13)</f>
        <v>30607020</v>
      </c>
    </row>
    <row r="12" spans="1:4" ht="12.75">
      <c r="A12" s="1"/>
      <c r="B12" s="4"/>
      <c r="C12" s="4"/>
      <c r="D12" s="18"/>
    </row>
    <row r="13" spans="1:4" ht="12.75">
      <c r="A13" s="240" t="s">
        <v>202</v>
      </c>
      <c r="B13" s="241"/>
      <c r="C13" s="241"/>
      <c r="D13" s="70">
        <f>SUM(D15+D20)</f>
        <v>30607020</v>
      </c>
    </row>
    <row r="14" spans="1:4" ht="12.75">
      <c r="A14" s="45"/>
      <c r="B14" s="2"/>
      <c r="C14" s="2"/>
      <c r="D14" s="22"/>
    </row>
    <row r="15" spans="1:4" ht="12.75">
      <c r="A15" s="182" t="s">
        <v>5</v>
      </c>
      <c r="B15" s="183"/>
      <c r="C15" s="13"/>
      <c r="D15" s="165">
        <f>SUM(D16:D18)</f>
        <v>26231220</v>
      </c>
    </row>
    <row r="16" spans="1:4" ht="25.5">
      <c r="A16" s="12"/>
      <c r="B16" s="129" t="s">
        <v>115</v>
      </c>
      <c r="C16" s="23" t="s">
        <v>46</v>
      </c>
      <c r="D16" s="131">
        <v>23860000</v>
      </c>
    </row>
    <row r="17" spans="1:4" ht="25.5">
      <c r="A17" s="12"/>
      <c r="B17" s="128" t="s">
        <v>115</v>
      </c>
      <c r="C17" s="23" t="s">
        <v>45</v>
      </c>
      <c r="D17" s="131">
        <v>905120</v>
      </c>
    </row>
    <row r="18" spans="1:4" ht="25.5">
      <c r="A18" s="30"/>
      <c r="B18" s="129" t="s">
        <v>115</v>
      </c>
      <c r="C18" s="23" t="s">
        <v>44</v>
      </c>
      <c r="D18" s="131">
        <v>1466100</v>
      </c>
    </row>
    <row r="19" spans="1:4" ht="12.75">
      <c r="A19" s="56"/>
      <c r="B19" s="2"/>
      <c r="C19" s="2"/>
      <c r="D19" s="176"/>
    </row>
    <row r="20" spans="1:4" ht="25.5" customHeight="1">
      <c r="A20" s="66" t="s">
        <v>6</v>
      </c>
      <c r="B20" s="130" t="s">
        <v>116</v>
      </c>
      <c r="C20" s="16" t="s">
        <v>47</v>
      </c>
      <c r="D20" s="102">
        <v>4375800</v>
      </c>
    </row>
    <row r="21" spans="1:4" ht="12.75" customHeight="1">
      <c r="A21" s="2"/>
      <c r="B21" s="2"/>
      <c r="C21" s="2"/>
      <c r="D21" s="19"/>
    </row>
    <row r="22" spans="1:4" ht="24.75" customHeight="1">
      <c r="A22" s="231" t="s">
        <v>212</v>
      </c>
      <c r="B22" s="232"/>
      <c r="C22" s="233"/>
      <c r="D22" s="83">
        <f>SUM(D24)</f>
        <v>2171644</v>
      </c>
    </row>
    <row r="23" spans="1:4" ht="12.75">
      <c r="A23" s="1"/>
      <c r="B23" s="2"/>
      <c r="C23" s="2"/>
      <c r="D23" s="3"/>
    </row>
    <row r="24" spans="1:4" ht="12.75">
      <c r="A24" s="240" t="s">
        <v>211</v>
      </c>
      <c r="B24" s="241"/>
      <c r="C24" s="242"/>
      <c r="D24" s="67">
        <f>SUM(D26+D29+D32+D34)</f>
        <v>2171644</v>
      </c>
    </row>
    <row r="25" spans="1:4" ht="12" customHeight="1">
      <c r="A25" s="1"/>
      <c r="B25" s="2"/>
      <c r="C25" s="2"/>
      <c r="D25" s="3"/>
    </row>
    <row r="26" spans="1:4" ht="25.5">
      <c r="A26" s="66" t="s">
        <v>5</v>
      </c>
      <c r="B26" s="66"/>
      <c r="C26" s="54" t="s">
        <v>48</v>
      </c>
      <c r="D26" s="68">
        <f>D27</f>
        <v>190110</v>
      </c>
    </row>
    <row r="27" spans="1:4" ht="25.5">
      <c r="A27" s="171"/>
      <c r="B27" s="130" t="s">
        <v>115</v>
      </c>
      <c r="C27" s="135" t="s">
        <v>120</v>
      </c>
      <c r="D27" s="132">
        <v>190110</v>
      </c>
    </row>
    <row r="28" spans="1:4" ht="11.25" customHeight="1">
      <c r="A28" s="173"/>
      <c r="B28" s="174"/>
      <c r="C28" s="175"/>
      <c r="D28" s="18"/>
    </row>
    <row r="29" spans="1:4" ht="25.5">
      <c r="A29" s="66" t="s">
        <v>6</v>
      </c>
      <c r="B29" s="66"/>
      <c r="C29" s="54" t="s">
        <v>48</v>
      </c>
      <c r="D29" s="68">
        <f>SUM(D30:D31)</f>
        <v>1911410</v>
      </c>
    </row>
    <row r="30" spans="1:4" ht="24.75" customHeight="1">
      <c r="A30" s="8"/>
      <c r="B30" s="116" t="s">
        <v>117</v>
      </c>
      <c r="C30" s="77" t="s">
        <v>119</v>
      </c>
      <c r="D30" s="132">
        <v>220000</v>
      </c>
    </row>
    <row r="31" spans="1:4" ht="26.25" customHeight="1">
      <c r="A31" s="8"/>
      <c r="B31" s="130" t="s">
        <v>116</v>
      </c>
      <c r="C31" s="133" t="s">
        <v>118</v>
      </c>
      <c r="D31" s="134">
        <v>1691410</v>
      </c>
    </row>
    <row r="32" spans="1:4" ht="26.25" customHeight="1">
      <c r="A32" s="203" t="s">
        <v>190</v>
      </c>
      <c r="B32" s="130"/>
      <c r="C32" s="54" t="s">
        <v>48</v>
      </c>
      <c r="D32" s="195">
        <f>D33</f>
        <v>65000</v>
      </c>
    </row>
    <row r="33" spans="1:4" ht="26.25" customHeight="1">
      <c r="A33" s="26"/>
      <c r="B33" s="130" t="s">
        <v>191</v>
      </c>
      <c r="C33" s="125" t="s">
        <v>192</v>
      </c>
      <c r="D33" s="132">
        <v>65000</v>
      </c>
    </row>
    <row r="34" spans="1:4" ht="26.25" customHeight="1">
      <c r="A34" s="203" t="s">
        <v>9</v>
      </c>
      <c r="B34" s="130"/>
      <c r="C34" s="54" t="s">
        <v>48</v>
      </c>
      <c r="D34" s="132">
        <f>SUM(D35:D36)</f>
        <v>5124</v>
      </c>
    </row>
    <row r="35" spans="1:4" ht="26.25" customHeight="1">
      <c r="A35" s="7"/>
      <c r="B35" s="130" t="s">
        <v>217</v>
      </c>
      <c r="C35" s="125" t="s">
        <v>218</v>
      </c>
      <c r="D35" s="132">
        <v>2684</v>
      </c>
    </row>
    <row r="36" spans="1:4" ht="26.25" customHeight="1">
      <c r="A36" s="62"/>
      <c r="B36" s="130" t="s">
        <v>134</v>
      </c>
      <c r="C36" s="125" t="s">
        <v>219</v>
      </c>
      <c r="D36" s="132">
        <v>2440</v>
      </c>
    </row>
    <row r="37" spans="1:4" ht="13.5" customHeight="1">
      <c r="A37" s="1"/>
      <c r="B37" s="2"/>
      <c r="C37" s="2"/>
      <c r="D37" s="2"/>
    </row>
    <row r="38" spans="1:4" ht="26.25" customHeight="1">
      <c r="A38" s="231" t="s">
        <v>1</v>
      </c>
      <c r="B38" s="232"/>
      <c r="C38" s="233"/>
      <c r="D38" s="83">
        <f>SUM(D40+D44+D55+D61+D65+D70+D78+D82+D86+D92+D96+D105+D109+D125+D131+D140+D144+D151+D155+D161+D165+D175+D183+D187+D205+D212+D231+D235+D239+D243+D247+D251+D255)</f>
        <v>124939609</v>
      </c>
    </row>
    <row r="39" spans="1:4" ht="12.75">
      <c r="A39" s="1"/>
      <c r="B39" s="2"/>
      <c r="C39" s="2"/>
      <c r="D39" s="3"/>
    </row>
    <row r="40" spans="1:4" ht="12.75">
      <c r="A40" s="61" t="s">
        <v>60</v>
      </c>
      <c r="B40" s="121"/>
      <c r="C40" s="19"/>
      <c r="D40" s="70">
        <f>SUM(D42)</f>
        <v>8000</v>
      </c>
    </row>
    <row r="41" spans="1:4" ht="12.75">
      <c r="A41" s="20"/>
      <c r="B41" s="21"/>
      <c r="C41" s="21"/>
      <c r="D41" s="22"/>
    </row>
    <row r="42" spans="1:4" ht="26.25" customHeight="1">
      <c r="A42" s="69" t="s">
        <v>77</v>
      </c>
      <c r="B42" s="136" t="s">
        <v>122</v>
      </c>
      <c r="C42" s="24" t="s">
        <v>121</v>
      </c>
      <c r="D42" s="52">
        <v>8000</v>
      </c>
    </row>
    <row r="43" spans="1:4" ht="12.75">
      <c r="A43" s="1"/>
      <c r="B43" s="2"/>
      <c r="C43" s="2"/>
      <c r="D43" s="3"/>
    </row>
    <row r="44" spans="1:4" ht="12.75">
      <c r="A44" s="240" t="s">
        <v>61</v>
      </c>
      <c r="B44" s="241"/>
      <c r="C44" s="242"/>
      <c r="D44" s="70">
        <f>SUM(D46)</f>
        <v>3774687</v>
      </c>
    </row>
    <row r="45" spans="1:4" ht="11.25" customHeight="1">
      <c r="A45" s="1"/>
      <c r="B45" s="2"/>
      <c r="C45" s="2"/>
      <c r="D45" s="3"/>
    </row>
    <row r="46" spans="1:4" ht="12.75">
      <c r="A46" s="74" t="s">
        <v>7</v>
      </c>
      <c r="B46" s="122"/>
      <c r="C46" s="26"/>
      <c r="D46" s="100">
        <f>SUM(D47:D53)</f>
        <v>3774687</v>
      </c>
    </row>
    <row r="47" spans="1:4" ht="39.75" customHeight="1">
      <c r="A47" s="8"/>
      <c r="B47" s="117" t="s">
        <v>103</v>
      </c>
      <c r="C47" s="50" t="s">
        <v>78</v>
      </c>
      <c r="D47" s="28">
        <v>141000</v>
      </c>
    </row>
    <row r="48" spans="1:4" ht="51.75" customHeight="1">
      <c r="A48" s="8"/>
      <c r="B48" s="117" t="s">
        <v>103</v>
      </c>
      <c r="C48" s="50" t="s">
        <v>49</v>
      </c>
      <c r="D48" s="28">
        <v>403000</v>
      </c>
    </row>
    <row r="49" spans="1:4" ht="51">
      <c r="A49" s="8"/>
      <c r="B49" s="117" t="s">
        <v>103</v>
      </c>
      <c r="C49" s="50" t="s">
        <v>50</v>
      </c>
      <c r="D49" s="28">
        <v>25000</v>
      </c>
    </row>
    <row r="50" spans="1:4" ht="76.5">
      <c r="A50" s="8"/>
      <c r="B50" s="117" t="s">
        <v>103</v>
      </c>
      <c r="C50" s="50" t="s">
        <v>113</v>
      </c>
      <c r="D50" s="28">
        <v>219900</v>
      </c>
    </row>
    <row r="51" spans="1:4" ht="25.5">
      <c r="A51" s="8"/>
      <c r="B51" s="117" t="s">
        <v>103</v>
      </c>
      <c r="C51" s="50" t="s">
        <v>224</v>
      </c>
      <c r="D51" s="28">
        <v>65787</v>
      </c>
    </row>
    <row r="52" spans="1:4" ht="63.75">
      <c r="A52" s="8"/>
      <c r="B52" s="117" t="s">
        <v>123</v>
      </c>
      <c r="C52" s="50" t="s">
        <v>79</v>
      </c>
      <c r="D52" s="28">
        <v>320000</v>
      </c>
    </row>
    <row r="53" spans="1:4" ht="89.25" customHeight="1">
      <c r="A53" s="9"/>
      <c r="B53" s="137" t="s">
        <v>101</v>
      </c>
      <c r="C53" s="50" t="s">
        <v>234</v>
      </c>
      <c r="D53" s="28">
        <v>2600000</v>
      </c>
    </row>
    <row r="54" spans="1:4" ht="15.75" customHeight="1">
      <c r="A54" s="56"/>
      <c r="B54" s="4"/>
      <c r="C54" s="53"/>
      <c r="D54" s="18"/>
    </row>
    <row r="55" spans="1:4" ht="15.75" customHeight="1">
      <c r="A55" s="60" t="s">
        <v>204</v>
      </c>
      <c r="B55" s="91"/>
      <c r="C55" s="91"/>
      <c r="D55" s="70">
        <f>SUM(D56)</f>
        <v>4062697</v>
      </c>
    </row>
    <row r="56" spans="1:4" ht="26.25" customHeight="1">
      <c r="A56" s="66" t="s">
        <v>7</v>
      </c>
      <c r="B56" s="120"/>
      <c r="C56" s="138" t="s">
        <v>48</v>
      </c>
      <c r="D56" s="90">
        <f>SUM(D57:D59)</f>
        <v>4062697</v>
      </c>
    </row>
    <row r="57" spans="1:4" ht="24" customHeight="1">
      <c r="A57" s="8"/>
      <c r="B57" s="117" t="s">
        <v>124</v>
      </c>
      <c r="C57" s="139" t="s">
        <v>102</v>
      </c>
      <c r="D57" s="132">
        <v>3239026</v>
      </c>
    </row>
    <row r="58" spans="1:4" ht="24" customHeight="1">
      <c r="A58" s="8"/>
      <c r="B58" s="117" t="s">
        <v>125</v>
      </c>
      <c r="C58" s="140" t="s">
        <v>112</v>
      </c>
      <c r="D58" s="134">
        <v>820171</v>
      </c>
    </row>
    <row r="59" spans="1:4" ht="30.75" customHeight="1">
      <c r="A59" s="9"/>
      <c r="B59" s="117" t="s">
        <v>127</v>
      </c>
      <c r="C59" s="125" t="s">
        <v>220</v>
      </c>
      <c r="D59" s="134">
        <v>3500</v>
      </c>
    </row>
    <row r="60" spans="1:4" ht="12.75">
      <c r="A60" s="56"/>
      <c r="B60" s="4"/>
      <c r="C60" s="25"/>
      <c r="D60" s="18"/>
    </row>
    <row r="61" spans="1:4" ht="12.75">
      <c r="A61" s="60" t="s">
        <v>205</v>
      </c>
      <c r="B61" s="91"/>
      <c r="C61" s="91"/>
      <c r="D61" s="70">
        <f>SUM(D63)</f>
        <v>33369</v>
      </c>
    </row>
    <row r="62" spans="1:4" ht="12.75">
      <c r="A62" s="114"/>
      <c r="B62" s="115"/>
      <c r="C62" s="115"/>
      <c r="D62" s="18"/>
    </row>
    <row r="63" spans="1:4" ht="39" customHeight="1">
      <c r="A63" s="66" t="s">
        <v>7</v>
      </c>
      <c r="B63" s="141" t="s">
        <v>126</v>
      </c>
      <c r="C63" s="50" t="s">
        <v>100</v>
      </c>
      <c r="D63" s="28">
        <v>33369</v>
      </c>
    </row>
    <row r="64" spans="1:4" ht="12.75" customHeight="1">
      <c r="A64" s="158"/>
      <c r="B64" s="147"/>
      <c r="C64" s="53"/>
      <c r="D64" s="18"/>
    </row>
    <row r="65" spans="1:4" ht="25.5" customHeight="1">
      <c r="A65" s="243" t="s">
        <v>206</v>
      </c>
      <c r="B65" s="244"/>
      <c r="C65" s="245"/>
      <c r="D65" s="70">
        <f>SUM(D67)</f>
        <v>1440000</v>
      </c>
    </row>
    <row r="66" spans="1:4" ht="12.75" customHeight="1">
      <c r="A66" s="1"/>
      <c r="B66" s="2"/>
      <c r="C66" s="2"/>
      <c r="D66" s="3"/>
    </row>
    <row r="67" spans="1:4" ht="12.75" customHeight="1">
      <c r="A67" s="71" t="s">
        <v>8</v>
      </c>
      <c r="B67" s="74"/>
      <c r="C67" s="26"/>
      <c r="D67" s="68">
        <f>SUM(D68:D68)</f>
        <v>1440000</v>
      </c>
    </row>
    <row r="68" spans="1:4" ht="25.5" customHeight="1">
      <c r="A68" s="193"/>
      <c r="B68" s="117" t="s">
        <v>101</v>
      </c>
      <c r="C68" s="29" t="s">
        <v>174</v>
      </c>
      <c r="D68" s="30">
        <v>1440000</v>
      </c>
    </row>
    <row r="69" spans="1:4" ht="12.75" customHeight="1">
      <c r="A69" s="158"/>
      <c r="B69" s="147"/>
      <c r="C69" s="53"/>
      <c r="D69" s="18"/>
    </row>
    <row r="70" spans="1:4" ht="26.25" customHeight="1">
      <c r="A70" s="243" t="s">
        <v>98</v>
      </c>
      <c r="B70" s="244"/>
      <c r="C70" s="236"/>
      <c r="D70" s="113">
        <f>SUM(D72)</f>
        <v>941040</v>
      </c>
    </row>
    <row r="71" spans="1:4" ht="12.75" customHeight="1">
      <c r="A71" s="56"/>
      <c r="B71" s="4"/>
      <c r="C71" s="25"/>
      <c r="D71" s="172"/>
    </row>
    <row r="72" spans="1:4" ht="12.75" customHeight="1">
      <c r="A72" s="74" t="s">
        <v>7</v>
      </c>
      <c r="B72" s="122"/>
      <c r="C72" s="27"/>
      <c r="D72" s="100">
        <f>SUM(D73:D76)</f>
        <v>941040</v>
      </c>
    </row>
    <row r="73" spans="1:4" ht="39.75" customHeight="1">
      <c r="A73" s="7"/>
      <c r="B73" s="144" t="s">
        <v>131</v>
      </c>
      <c r="C73" s="50" t="s">
        <v>82</v>
      </c>
      <c r="D73" s="28">
        <v>71000</v>
      </c>
    </row>
    <row r="74" spans="1:4" ht="27" customHeight="1">
      <c r="A74" s="8"/>
      <c r="B74" s="144" t="s">
        <v>103</v>
      </c>
      <c r="C74" s="50" t="s">
        <v>179</v>
      </c>
      <c r="D74" s="28">
        <v>20000</v>
      </c>
    </row>
    <row r="75" spans="1:4" ht="24.75" customHeight="1">
      <c r="A75" s="8"/>
      <c r="B75" s="144" t="s">
        <v>103</v>
      </c>
      <c r="C75" s="50" t="s">
        <v>180</v>
      </c>
      <c r="D75" s="28">
        <v>20000</v>
      </c>
    </row>
    <row r="76" spans="1:4" ht="51">
      <c r="A76" s="9"/>
      <c r="B76" s="144" t="s">
        <v>101</v>
      </c>
      <c r="C76" s="50" t="s">
        <v>173</v>
      </c>
      <c r="D76" s="28">
        <v>830040</v>
      </c>
    </row>
    <row r="77" spans="1:4" ht="13.5" customHeight="1">
      <c r="A77" s="62"/>
      <c r="B77" s="159"/>
      <c r="C77" s="5"/>
      <c r="D77" s="18"/>
    </row>
    <row r="78" spans="1:4" ht="27.75" customHeight="1">
      <c r="A78" s="234" t="s">
        <v>207</v>
      </c>
      <c r="B78" s="235"/>
      <c r="C78" s="236"/>
      <c r="D78" s="70">
        <f>SUM(D80)</f>
        <v>147600</v>
      </c>
    </row>
    <row r="79" spans="1:4" ht="12.75" customHeight="1">
      <c r="A79" s="51"/>
      <c r="B79" s="49"/>
      <c r="C79" s="49"/>
      <c r="D79" s="18"/>
    </row>
    <row r="80" spans="1:4" ht="25.5" customHeight="1">
      <c r="A80" s="72" t="s">
        <v>43</v>
      </c>
      <c r="B80" s="142" t="s">
        <v>105</v>
      </c>
      <c r="C80" s="27" t="s">
        <v>89</v>
      </c>
      <c r="D80" s="101">
        <v>147600</v>
      </c>
    </row>
    <row r="81" spans="1:4" ht="12.75">
      <c r="A81" s="45"/>
      <c r="B81" s="187"/>
      <c r="C81" s="163"/>
      <c r="D81" s="22"/>
    </row>
    <row r="82" spans="1:4" ht="24.75" customHeight="1">
      <c r="A82" s="234" t="s">
        <v>235</v>
      </c>
      <c r="B82" s="233"/>
      <c r="C82" s="245"/>
      <c r="D82" s="70">
        <f>SUM(D84)</f>
        <v>81000</v>
      </c>
    </row>
    <row r="83" spans="1:4" ht="12.75">
      <c r="A83" s="56"/>
      <c r="B83" s="4"/>
      <c r="C83" s="53"/>
      <c r="D83" s="176"/>
    </row>
    <row r="84" spans="1:4" ht="25.5">
      <c r="A84" s="189" t="s">
        <v>188</v>
      </c>
      <c r="B84" s="116" t="s">
        <v>105</v>
      </c>
      <c r="C84" s="146" t="s">
        <v>183</v>
      </c>
      <c r="D84" s="102">
        <v>81000</v>
      </c>
    </row>
    <row r="85" spans="1:4" ht="12.75">
      <c r="A85" s="62"/>
      <c r="B85" s="11"/>
      <c r="C85" s="49"/>
      <c r="D85" s="188"/>
    </row>
    <row r="86" spans="1:4" ht="24.75" customHeight="1">
      <c r="A86" s="234" t="s">
        <v>208</v>
      </c>
      <c r="B86" s="235"/>
      <c r="C86" s="235"/>
      <c r="D86" s="70">
        <f>SUM(D88)</f>
        <v>116000</v>
      </c>
    </row>
    <row r="87" spans="1:4" ht="12.75">
      <c r="A87" s="31"/>
      <c r="B87" s="123"/>
      <c r="C87" s="32"/>
      <c r="D87" s="33"/>
    </row>
    <row r="88" spans="1:4" ht="12.75">
      <c r="A88" s="181" t="s">
        <v>9</v>
      </c>
      <c r="B88" s="186"/>
      <c r="C88" s="32"/>
      <c r="D88" s="68">
        <f>SUM(D89:D90)</f>
        <v>116000</v>
      </c>
    </row>
    <row r="89" spans="1:4" ht="25.5">
      <c r="A89" s="36"/>
      <c r="B89" s="184" t="s">
        <v>177</v>
      </c>
      <c r="C89" s="185" t="s">
        <v>178</v>
      </c>
      <c r="D89" s="55">
        <v>111000</v>
      </c>
    </row>
    <row r="90" spans="1:4" ht="25.5">
      <c r="A90" s="72"/>
      <c r="B90" s="141" t="s">
        <v>132</v>
      </c>
      <c r="C90" s="40" t="s">
        <v>93</v>
      </c>
      <c r="D90" s="17">
        <v>5000</v>
      </c>
    </row>
    <row r="91" spans="1:4" ht="12.75">
      <c r="A91" s="56"/>
      <c r="B91" s="4"/>
      <c r="C91" s="25"/>
      <c r="D91" s="18"/>
    </row>
    <row r="92" spans="1:4" ht="25.5" customHeight="1">
      <c r="A92" s="243" t="s">
        <v>97</v>
      </c>
      <c r="B92" s="244"/>
      <c r="C92" s="236"/>
      <c r="D92" s="73">
        <f>SUM(D94)</f>
        <v>602500</v>
      </c>
    </row>
    <row r="93" spans="1:4" ht="12.75">
      <c r="A93" s="1"/>
      <c r="B93" s="4"/>
      <c r="C93" s="25"/>
      <c r="D93" s="172"/>
    </row>
    <row r="94" spans="1:4" ht="25.5">
      <c r="A94" s="66" t="s">
        <v>40</v>
      </c>
      <c r="B94" s="143" t="s">
        <v>130</v>
      </c>
      <c r="C94" s="27" t="s">
        <v>81</v>
      </c>
      <c r="D94" s="68">
        <v>602500</v>
      </c>
    </row>
    <row r="95" spans="1:4" ht="12.75">
      <c r="A95" s="56"/>
      <c r="B95" s="4"/>
      <c r="C95" s="25"/>
      <c r="D95" s="12"/>
    </row>
    <row r="96" spans="1:4" ht="25.5" customHeight="1">
      <c r="A96" s="229" t="s">
        <v>209</v>
      </c>
      <c r="B96" s="230"/>
      <c r="C96" s="230"/>
      <c r="D96" s="70">
        <f>SUM(D98)</f>
        <v>6703780</v>
      </c>
    </row>
    <row r="97" spans="1:4" ht="12.75">
      <c r="A97" s="41"/>
      <c r="B97" s="42"/>
      <c r="C97" s="42"/>
      <c r="D97" s="38"/>
    </row>
    <row r="98" spans="1:4" ht="12.75">
      <c r="A98" s="181" t="s">
        <v>6</v>
      </c>
      <c r="B98" s="120"/>
      <c r="C98" s="59"/>
      <c r="D98" s="102">
        <f>SUM(D99:D103)</f>
        <v>6703780</v>
      </c>
    </row>
    <row r="99" spans="1:4" ht="39.75" customHeight="1">
      <c r="A99" s="14"/>
      <c r="B99" s="130" t="s">
        <v>127</v>
      </c>
      <c r="C99" s="106" t="s">
        <v>31</v>
      </c>
      <c r="D99" s="95">
        <v>100000</v>
      </c>
    </row>
    <row r="100" spans="1:4" ht="38.25" customHeight="1">
      <c r="A100" s="14"/>
      <c r="B100" s="130" t="s">
        <v>128</v>
      </c>
      <c r="C100" s="107" t="s">
        <v>51</v>
      </c>
      <c r="D100" s="96">
        <v>529200</v>
      </c>
    </row>
    <row r="101" spans="1:4" ht="115.5" customHeight="1">
      <c r="A101" s="14"/>
      <c r="B101" s="130" t="s">
        <v>129</v>
      </c>
      <c r="C101" s="107" t="s">
        <v>52</v>
      </c>
      <c r="D101" s="96">
        <v>5794580</v>
      </c>
    </row>
    <row r="102" spans="1:4" ht="40.5" customHeight="1">
      <c r="A102" s="14"/>
      <c r="B102" s="130" t="s">
        <v>181</v>
      </c>
      <c r="C102" s="107" t="s">
        <v>182</v>
      </c>
      <c r="D102" s="96">
        <v>114000</v>
      </c>
    </row>
    <row r="103" spans="1:4" ht="25.5" customHeight="1">
      <c r="A103" s="89"/>
      <c r="B103" s="130" t="s">
        <v>129</v>
      </c>
      <c r="C103" s="107" t="s">
        <v>80</v>
      </c>
      <c r="D103" s="96">
        <v>166000</v>
      </c>
    </row>
    <row r="104" spans="1:4" ht="12.75" customHeight="1">
      <c r="A104" s="57"/>
      <c r="B104" s="147"/>
      <c r="C104" s="190"/>
      <c r="D104" s="191"/>
    </row>
    <row r="105" spans="1:4" ht="24.75" customHeight="1">
      <c r="A105" s="229" t="s">
        <v>210</v>
      </c>
      <c r="B105" s="230"/>
      <c r="C105" s="230"/>
      <c r="D105" s="73">
        <f>SUM(D107)</f>
        <v>36000</v>
      </c>
    </row>
    <row r="106" spans="1:4" ht="12.75" customHeight="1">
      <c r="A106" s="57"/>
      <c r="B106" s="147"/>
      <c r="C106" s="190"/>
      <c r="D106" s="192"/>
    </row>
    <row r="107" spans="1:4" ht="50.25" customHeight="1">
      <c r="A107" s="66" t="s">
        <v>43</v>
      </c>
      <c r="B107" s="130" t="s">
        <v>184</v>
      </c>
      <c r="C107" s="177" t="s">
        <v>185</v>
      </c>
      <c r="D107" s="96">
        <v>36000</v>
      </c>
    </row>
    <row r="108" spans="1:4" ht="12.75">
      <c r="A108" s="82"/>
      <c r="B108" s="174"/>
      <c r="C108" s="39"/>
      <c r="D108" s="58"/>
    </row>
    <row r="109" spans="1:4" ht="12.75">
      <c r="A109" s="237" t="s">
        <v>62</v>
      </c>
      <c r="B109" s="238"/>
      <c r="C109" s="239"/>
      <c r="D109" s="84">
        <f>SUM(D111+D118+D119+D120+D121)</f>
        <v>705248</v>
      </c>
    </row>
    <row r="110" spans="1:4" ht="12.75">
      <c r="A110" s="77"/>
      <c r="B110" s="125"/>
      <c r="C110" s="76"/>
      <c r="D110" s="75"/>
    </row>
    <row r="111" spans="1:4" ht="12.75">
      <c r="A111" s="251" t="s">
        <v>176</v>
      </c>
      <c r="B111" s="252"/>
      <c r="C111" s="27"/>
      <c r="D111" s="103">
        <f>SUM(D112:D117)</f>
        <v>511046</v>
      </c>
    </row>
    <row r="112" spans="1:4" ht="37.5" customHeight="1">
      <c r="A112" s="222"/>
      <c r="B112" s="212" t="s">
        <v>214</v>
      </c>
      <c r="C112" s="27" t="s">
        <v>215</v>
      </c>
      <c r="D112" s="58">
        <v>360</v>
      </c>
    </row>
    <row r="113" spans="1:4" ht="38.25">
      <c r="A113" s="221"/>
      <c r="B113" s="130" t="s">
        <v>141</v>
      </c>
      <c r="C113" s="27" t="s">
        <v>144</v>
      </c>
      <c r="D113" s="58">
        <v>95000</v>
      </c>
    </row>
    <row r="114" spans="1:4" ht="38.25">
      <c r="A114" s="150"/>
      <c r="B114" s="130" t="s">
        <v>135</v>
      </c>
      <c r="C114" s="27" t="s">
        <v>145</v>
      </c>
      <c r="D114" s="58">
        <v>290000</v>
      </c>
    </row>
    <row r="115" spans="1:4" ht="38.25">
      <c r="A115" s="150"/>
      <c r="B115" s="143" t="s">
        <v>142</v>
      </c>
      <c r="C115" s="27" t="s">
        <v>145</v>
      </c>
      <c r="D115" s="58">
        <v>3000</v>
      </c>
    </row>
    <row r="116" spans="1:4" ht="38.25">
      <c r="A116" s="150"/>
      <c r="B116" s="143" t="s">
        <v>143</v>
      </c>
      <c r="C116" s="27" t="s">
        <v>145</v>
      </c>
      <c r="D116" s="58">
        <v>90429</v>
      </c>
    </row>
    <row r="117" spans="1:4" ht="51">
      <c r="A117" s="197"/>
      <c r="B117" s="130" t="s">
        <v>194</v>
      </c>
      <c r="C117" s="5" t="s">
        <v>195</v>
      </c>
      <c r="D117" s="17">
        <v>32257</v>
      </c>
    </row>
    <row r="118" spans="1:4" ht="44.25" customHeight="1">
      <c r="A118" s="105" t="s">
        <v>90</v>
      </c>
      <c r="B118" s="141" t="s">
        <v>106</v>
      </c>
      <c r="C118" s="27" t="s">
        <v>193</v>
      </c>
      <c r="D118" s="103">
        <v>11669</v>
      </c>
    </row>
    <row r="119" spans="1:4" ht="25.5">
      <c r="A119" s="105" t="s">
        <v>9</v>
      </c>
      <c r="B119" s="79" t="s">
        <v>196</v>
      </c>
      <c r="C119" s="5" t="s">
        <v>197</v>
      </c>
      <c r="D119" s="102">
        <v>72549</v>
      </c>
    </row>
    <row r="120" spans="1:4" ht="38.25">
      <c r="A120" s="213" t="s">
        <v>221</v>
      </c>
      <c r="B120" s="69" t="s">
        <v>222</v>
      </c>
      <c r="C120" s="5" t="s">
        <v>223</v>
      </c>
      <c r="D120" s="102">
        <v>2684</v>
      </c>
    </row>
    <row r="121" spans="1:4" ht="12.75">
      <c r="A121" s="213" t="s">
        <v>190</v>
      </c>
      <c r="B121" s="69"/>
      <c r="C121" s="5"/>
      <c r="D121" s="102">
        <f>D122+D123</f>
        <v>107300</v>
      </c>
    </row>
    <row r="122" spans="1:4" ht="38.25">
      <c r="A122" s="213"/>
      <c r="B122" s="69" t="s">
        <v>228</v>
      </c>
      <c r="C122" s="5" t="s">
        <v>229</v>
      </c>
      <c r="D122" s="102">
        <v>26100</v>
      </c>
    </row>
    <row r="123" spans="1:4" ht="38.25">
      <c r="A123" s="213"/>
      <c r="B123" s="69" t="s">
        <v>230</v>
      </c>
      <c r="C123" s="5" t="s">
        <v>231</v>
      </c>
      <c r="D123" s="102">
        <v>81200</v>
      </c>
    </row>
    <row r="124" spans="1:4" ht="15" customHeight="1">
      <c r="A124" s="105"/>
      <c r="B124" s="126"/>
      <c r="C124" s="5"/>
      <c r="D124" s="103"/>
    </row>
    <row r="125" spans="1:4" ht="12.75">
      <c r="A125" s="229" t="s">
        <v>94</v>
      </c>
      <c r="B125" s="230"/>
      <c r="C125" s="249"/>
      <c r="D125" s="84">
        <f>D127+D128+D129</f>
        <v>365000</v>
      </c>
    </row>
    <row r="126" spans="1:4" ht="12.75" customHeight="1">
      <c r="A126" s="105"/>
      <c r="B126" s="126"/>
      <c r="C126" s="5"/>
      <c r="D126" s="103"/>
    </row>
    <row r="127" spans="1:4" ht="63.75">
      <c r="A127" s="79" t="s">
        <v>92</v>
      </c>
      <c r="B127" s="130" t="s">
        <v>136</v>
      </c>
      <c r="C127" s="27" t="s">
        <v>189</v>
      </c>
      <c r="D127" s="102">
        <v>150000</v>
      </c>
    </row>
    <row r="128" spans="1:4" ht="63.75">
      <c r="A128" s="79" t="s">
        <v>53</v>
      </c>
      <c r="B128" s="136" t="s">
        <v>216</v>
      </c>
      <c r="C128" s="27" t="s">
        <v>233</v>
      </c>
      <c r="D128" s="102">
        <v>100000</v>
      </c>
    </row>
    <row r="129" spans="1:4" ht="51">
      <c r="A129" s="79" t="s">
        <v>8</v>
      </c>
      <c r="B129" s="136" t="s">
        <v>236</v>
      </c>
      <c r="C129" s="224" t="s">
        <v>237</v>
      </c>
      <c r="D129" s="102">
        <v>115000</v>
      </c>
    </row>
    <row r="130" spans="1:4" ht="12.75" customHeight="1">
      <c r="A130" s="149"/>
      <c r="B130" s="162"/>
      <c r="C130" s="163"/>
      <c r="D130" s="164"/>
    </row>
    <row r="131" spans="1:4" ht="12.75" customHeight="1">
      <c r="A131" s="234" t="s">
        <v>99</v>
      </c>
      <c r="B131" s="235"/>
      <c r="C131" s="233"/>
      <c r="D131" s="70">
        <f>SUM(D133+D138)</f>
        <v>5086234</v>
      </c>
    </row>
    <row r="132" spans="1:4" ht="12.75" customHeight="1">
      <c r="A132" s="31"/>
      <c r="B132" s="123"/>
      <c r="C132" s="32"/>
      <c r="D132" s="33"/>
    </row>
    <row r="133" spans="1:4" ht="12.75" customHeight="1">
      <c r="A133" s="181" t="s">
        <v>9</v>
      </c>
      <c r="B133" s="120"/>
      <c r="C133" s="59"/>
      <c r="D133" s="102">
        <f>SUM(D134:D136)</f>
        <v>4259434</v>
      </c>
    </row>
    <row r="134" spans="1:4" ht="26.25" customHeight="1">
      <c r="A134" s="14"/>
      <c r="B134" s="130" t="s">
        <v>117</v>
      </c>
      <c r="C134" s="59" t="s">
        <v>27</v>
      </c>
      <c r="D134" s="15">
        <v>2259031</v>
      </c>
    </row>
    <row r="135" spans="1:4" ht="26.25" customHeight="1">
      <c r="A135" s="14"/>
      <c r="B135" s="130" t="s">
        <v>133</v>
      </c>
      <c r="C135" s="40" t="s">
        <v>28</v>
      </c>
      <c r="D135" s="17">
        <v>1833003</v>
      </c>
    </row>
    <row r="136" spans="1:4" ht="24.75" customHeight="1">
      <c r="A136" s="89"/>
      <c r="B136" s="130" t="s">
        <v>134</v>
      </c>
      <c r="C136" s="40" t="s">
        <v>29</v>
      </c>
      <c r="D136" s="17">
        <v>167400</v>
      </c>
    </row>
    <row r="137" spans="1:4" ht="12.75" customHeight="1">
      <c r="A137" s="14"/>
      <c r="B137" s="147"/>
      <c r="C137" s="59"/>
      <c r="D137" s="15"/>
    </row>
    <row r="138" spans="1:4" ht="27" customHeight="1">
      <c r="A138" s="66" t="s">
        <v>6</v>
      </c>
      <c r="B138" s="141" t="s">
        <v>117</v>
      </c>
      <c r="C138" s="40" t="s">
        <v>30</v>
      </c>
      <c r="D138" s="102">
        <v>826800</v>
      </c>
    </row>
    <row r="139" spans="1:4" ht="12.75">
      <c r="A139" s="161"/>
      <c r="B139" s="125"/>
      <c r="C139" s="49"/>
      <c r="D139" s="75"/>
    </row>
    <row r="140" spans="1:4" ht="12.75">
      <c r="A140" s="240" t="s">
        <v>63</v>
      </c>
      <c r="B140" s="241"/>
      <c r="C140" s="250"/>
      <c r="D140" s="70">
        <f>SUM(D142)</f>
        <v>1135000</v>
      </c>
    </row>
    <row r="141" spans="1:4" ht="12.75">
      <c r="A141" s="36"/>
      <c r="B141" s="124"/>
      <c r="C141" s="37"/>
      <c r="D141" s="38"/>
    </row>
    <row r="142" spans="1:4" ht="40.5" customHeight="1">
      <c r="A142" s="66" t="s">
        <v>9</v>
      </c>
      <c r="B142" s="141" t="s">
        <v>137</v>
      </c>
      <c r="C142" s="40" t="s">
        <v>22</v>
      </c>
      <c r="D142" s="102">
        <v>1135000</v>
      </c>
    </row>
    <row r="143" spans="1:4" ht="12.75">
      <c r="A143" s="82"/>
      <c r="B143" s="174"/>
      <c r="C143" s="39"/>
      <c r="D143" s="58"/>
    </row>
    <row r="144" spans="1:4" ht="12.75">
      <c r="A144" s="63" t="s">
        <v>64</v>
      </c>
      <c r="B144" s="111"/>
      <c r="C144" s="32"/>
      <c r="D144" s="70">
        <f>SUM(D146)</f>
        <v>1718794</v>
      </c>
    </row>
    <row r="145" spans="1:4" ht="12.75">
      <c r="A145" s="31"/>
      <c r="B145" s="123"/>
      <c r="C145" s="32"/>
      <c r="D145" s="33"/>
    </row>
    <row r="146" spans="1:4" ht="12.75">
      <c r="A146" s="181" t="s">
        <v>9</v>
      </c>
      <c r="B146" s="120"/>
      <c r="C146" s="59"/>
      <c r="D146" s="102">
        <f>SUM(D147:D149)</f>
        <v>1718794</v>
      </c>
    </row>
    <row r="147" spans="1:4" ht="51.75" customHeight="1">
      <c r="A147" s="34"/>
      <c r="B147" s="130" t="s">
        <v>138</v>
      </c>
      <c r="C147" s="39" t="s">
        <v>20</v>
      </c>
      <c r="D147" s="17">
        <v>579408</v>
      </c>
    </row>
    <row r="148" spans="1:4" ht="39" customHeight="1">
      <c r="A148" s="89"/>
      <c r="B148" s="148" t="s">
        <v>139</v>
      </c>
      <c r="C148" s="40" t="s">
        <v>21</v>
      </c>
      <c r="D148" s="17">
        <v>1089386</v>
      </c>
    </row>
    <row r="149" spans="1:4" ht="25.5">
      <c r="A149" s="89"/>
      <c r="B149" s="148" t="s">
        <v>148</v>
      </c>
      <c r="C149" s="40" t="s">
        <v>225</v>
      </c>
      <c r="D149" s="17">
        <v>50000</v>
      </c>
    </row>
    <row r="150" spans="1:4" ht="12.75">
      <c r="A150" s="78"/>
      <c r="B150" s="142"/>
      <c r="C150" s="39"/>
      <c r="D150" s="17"/>
    </row>
    <row r="151" spans="1:4" ht="12.75">
      <c r="A151" s="63" t="s">
        <v>65</v>
      </c>
      <c r="B151" s="111"/>
      <c r="C151" s="32"/>
      <c r="D151" s="70">
        <f>SUM(D153)</f>
        <v>524000</v>
      </c>
    </row>
    <row r="152" spans="1:4" ht="12.75">
      <c r="A152" s="31"/>
      <c r="B152" s="123"/>
      <c r="C152" s="32"/>
      <c r="D152" s="33"/>
    </row>
    <row r="153" spans="1:4" ht="25.5">
      <c r="A153" s="66" t="s">
        <v>9</v>
      </c>
      <c r="B153" s="141" t="s">
        <v>140</v>
      </c>
      <c r="C153" s="40" t="s">
        <v>19</v>
      </c>
      <c r="D153" s="102">
        <v>524000</v>
      </c>
    </row>
    <row r="154" spans="1:4" ht="12.75">
      <c r="A154" s="1"/>
      <c r="B154" s="2"/>
      <c r="C154" s="5"/>
      <c r="D154" s="3"/>
    </row>
    <row r="155" spans="1:4" ht="12.75">
      <c r="A155" s="63" t="s">
        <v>66</v>
      </c>
      <c r="B155" s="63"/>
      <c r="C155" s="64"/>
      <c r="D155" s="67">
        <f>SUM(D157)</f>
        <v>7227274</v>
      </c>
    </row>
    <row r="156" spans="1:4" ht="12.75">
      <c r="A156" s="36"/>
      <c r="B156" s="124"/>
      <c r="C156" s="37"/>
      <c r="D156" s="38"/>
    </row>
    <row r="157" spans="1:4" ht="12.75">
      <c r="A157" s="181" t="s">
        <v>9</v>
      </c>
      <c r="B157" s="120"/>
      <c r="C157" s="59"/>
      <c r="D157" s="102">
        <f>SUM(D158:D159)</f>
        <v>7227274</v>
      </c>
    </row>
    <row r="158" spans="1:4" ht="25.5">
      <c r="A158" s="14"/>
      <c r="B158" s="130" t="s">
        <v>138</v>
      </c>
      <c r="C158" s="35" t="s">
        <v>10</v>
      </c>
      <c r="D158" s="15">
        <v>2771476</v>
      </c>
    </row>
    <row r="159" spans="1:4" ht="26.25" customHeight="1">
      <c r="A159" s="89"/>
      <c r="B159" s="148" t="s">
        <v>139</v>
      </c>
      <c r="C159" s="40" t="s">
        <v>11</v>
      </c>
      <c r="D159" s="17">
        <v>4455798</v>
      </c>
    </row>
    <row r="160" spans="1:4" ht="12.75">
      <c r="A160" s="62"/>
      <c r="B160" s="4"/>
      <c r="D160" s="3"/>
    </row>
    <row r="161" spans="1:4" ht="12.75">
      <c r="A161" s="63" t="s">
        <v>67</v>
      </c>
      <c r="B161" s="111"/>
      <c r="C161" s="32"/>
      <c r="D161" s="70">
        <f>SUM(D163)</f>
        <v>1543000</v>
      </c>
    </row>
    <row r="162" spans="1:4" ht="12.75">
      <c r="A162" s="36"/>
      <c r="B162" s="124"/>
      <c r="C162" s="37"/>
      <c r="D162" s="38"/>
    </row>
    <row r="163" spans="1:4" ht="24" customHeight="1">
      <c r="A163" s="66" t="s">
        <v>9</v>
      </c>
      <c r="B163" s="141" t="s">
        <v>137</v>
      </c>
      <c r="C163" s="40" t="s">
        <v>18</v>
      </c>
      <c r="D163" s="102">
        <v>1543000</v>
      </c>
    </row>
    <row r="164" spans="1:4" ht="12.75">
      <c r="A164" s="1"/>
      <c r="B164" s="4"/>
      <c r="D164" s="3"/>
    </row>
    <row r="165" spans="1:4" ht="12.75">
      <c r="A165" s="63" t="s">
        <v>68</v>
      </c>
      <c r="B165" s="111"/>
      <c r="C165" s="32"/>
      <c r="D165" s="70">
        <f>SUM(D167)</f>
        <v>23208478</v>
      </c>
    </row>
    <row r="166" spans="1:4" ht="12.75">
      <c r="A166" s="36"/>
      <c r="B166" s="124"/>
      <c r="C166" s="37"/>
      <c r="D166" s="38"/>
    </row>
    <row r="167" spans="1:4" ht="12.75">
      <c r="A167" s="181" t="s">
        <v>9</v>
      </c>
      <c r="B167" s="120"/>
      <c r="C167" s="59"/>
      <c r="D167" s="102">
        <f>SUM(D168:D173)</f>
        <v>23208478</v>
      </c>
    </row>
    <row r="168" spans="1:4" ht="25.5">
      <c r="A168" s="34"/>
      <c r="B168" s="130" t="s">
        <v>146</v>
      </c>
      <c r="C168" s="39" t="s">
        <v>12</v>
      </c>
      <c r="D168" s="17">
        <v>87666</v>
      </c>
    </row>
    <row r="169" spans="1:4" ht="25.5">
      <c r="A169" s="14"/>
      <c r="B169" s="153" t="s">
        <v>147</v>
      </c>
      <c r="C169" s="157" t="s">
        <v>13</v>
      </c>
      <c r="D169" s="169">
        <v>1031000</v>
      </c>
    </row>
    <row r="170" spans="1:4" ht="25.5">
      <c r="A170" s="14"/>
      <c r="B170" s="130" t="s">
        <v>148</v>
      </c>
      <c r="C170" s="39" t="s">
        <v>14</v>
      </c>
      <c r="D170" s="17">
        <v>11302458</v>
      </c>
    </row>
    <row r="171" spans="1:4" ht="25.5">
      <c r="A171" s="14"/>
      <c r="B171" s="130" t="s">
        <v>149</v>
      </c>
      <c r="C171" s="40" t="s">
        <v>15</v>
      </c>
      <c r="D171" s="17">
        <v>299147</v>
      </c>
    </row>
    <row r="172" spans="1:4" ht="25.5">
      <c r="A172" s="14"/>
      <c r="B172" s="130" t="s">
        <v>150</v>
      </c>
      <c r="C172" s="76" t="s">
        <v>16</v>
      </c>
      <c r="D172" s="169">
        <v>514202</v>
      </c>
    </row>
    <row r="173" spans="1:4" ht="25.5">
      <c r="A173" s="89"/>
      <c r="B173" s="148" t="s">
        <v>151</v>
      </c>
      <c r="C173" s="157" t="s">
        <v>17</v>
      </c>
      <c r="D173" s="169">
        <v>9974005</v>
      </c>
    </row>
    <row r="174" spans="1:4" ht="11.25" customHeight="1">
      <c r="A174" s="1"/>
      <c r="B174" s="2"/>
      <c r="C174" s="2"/>
      <c r="D174" s="3"/>
    </row>
    <row r="175" spans="1:4" ht="12" customHeight="1">
      <c r="A175" s="63" t="s">
        <v>69</v>
      </c>
      <c r="B175" s="111"/>
      <c r="C175" s="32"/>
      <c r="D175" s="70">
        <f>SUM(D177)</f>
        <v>2485525</v>
      </c>
    </row>
    <row r="176" spans="1:4" ht="10.5" customHeight="1">
      <c r="A176" s="36"/>
      <c r="B176" s="124"/>
      <c r="C176" s="37"/>
      <c r="D176" s="38"/>
    </row>
    <row r="177" spans="1:4" ht="12" customHeight="1">
      <c r="A177" s="181" t="s">
        <v>9</v>
      </c>
      <c r="B177" s="120"/>
      <c r="C177" s="59"/>
      <c r="D177" s="102">
        <f>SUM(D178:D181)</f>
        <v>2485525</v>
      </c>
    </row>
    <row r="178" spans="1:4" ht="25.5">
      <c r="A178" s="14"/>
      <c r="B178" s="151" t="s">
        <v>152</v>
      </c>
      <c r="C178" s="35" t="s">
        <v>23</v>
      </c>
      <c r="D178" s="15">
        <v>1072000</v>
      </c>
    </row>
    <row r="179" spans="1:4" ht="25.5">
      <c r="A179" s="14"/>
      <c r="B179" s="130" t="s">
        <v>117</v>
      </c>
      <c r="C179" s="39" t="s">
        <v>24</v>
      </c>
      <c r="D179" s="17">
        <v>298325</v>
      </c>
    </row>
    <row r="180" spans="1:4" ht="25.5">
      <c r="A180" s="14"/>
      <c r="B180" s="152" t="s">
        <v>133</v>
      </c>
      <c r="C180" s="35" t="s">
        <v>25</v>
      </c>
      <c r="D180" s="15">
        <v>614000</v>
      </c>
    </row>
    <row r="181" spans="1:4" ht="25.5">
      <c r="A181" s="89"/>
      <c r="B181" s="130" t="s">
        <v>153</v>
      </c>
      <c r="C181" s="39" t="s">
        <v>26</v>
      </c>
      <c r="D181" s="17">
        <v>501200</v>
      </c>
    </row>
    <row r="182" spans="1:4" ht="11.25" customHeight="1">
      <c r="A182" s="62"/>
      <c r="B182" s="4"/>
      <c r="D182" s="3"/>
    </row>
    <row r="183" spans="1:4" ht="26.25" customHeight="1">
      <c r="A183" s="229" t="s">
        <v>154</v>
      </c>
      <c r="B183" s="230"/>
      <c r="C183" s="230"/>
      <c r="D183" s="80">
        <f>SUM(D185)</f>
        <v>890500</v>
      </c>
    </row>
    <row r="184" spans="1:4" ht="12" customHeight="1">
      <c r="A184" s="41"/>
      <c r="B184" s="42"/>
      <c r="C184" s="42"/>
      <c r="D184" s="43"/>
    </row>
    <row r="185" spans="1:4" ht="25.5" customHeight="1">
      <c r="A185" s="66" t="s">
        <v>9</v>
      </c>
      <c r="B185" s="130" t="s">
        <v>101</v>
      </c>
      <c r="C185" s="177" t="s">
        <v>83</v>
      </c>
      <c r="D185" s="102">
        <v>890500</v>
      </c>
    </row>
    <row r="186" spans="1:4" ht="12.75">
      <c r="A186" s="181"/>
      <c r="B186" s="143"/>
      <c r="C186" s="208"/>
      <c r="D186" s="103"/>
    </row>
    <row r="187" spans="1:4" ht="12.75">
      <c r="A187" s="65" t="s">
        <v>70</v>
      </c>
      <c r="B187" s="60"/>
      <c r="C187" s="112"/>
      <c r="D187" s="70">
        <f>SUM(D189)</f>
        <v>4927525</v>
      </c>
    </row>
    <row r="188" spans="1:4" ht="12" customHeight="1">
      <c r="A188" s="56"/>
      <c r="B188" s="2"/>
      <c r="C188" s="5"/>
      <c r="D188" s="18"/>
    </row>
    <row r="189" spans="1:4" ht="12.75">
      <c r="A189" s="71" t="s">
        <v>8</v>
      </c>
      <c r="B189" s="74"/>
      <c r="C189" s="26"/>
      <c r="D189" s="68">
        <f>SUM(D190:D203)</f>
        <v>4927525</v>
      </c>
    </row>
    <row r="190" spans="1:4" ht="25.5">
      <c r="A190" s="7"/>
      <c r="B190" s="117" t="s">
        <v>155</v>
      </c>
      <c r="C190" s="27" t="s">
        <v>239</v>
      </c>
      <c r="D190" s="28">
        <v>989204</v>
      </c>
    </row>
    <row r="191" spans="1:4" ht="38.25">
      <c r="A191" s="220"/>
      <c r="B191" s="130" t="s">
        <v>155</v>
      </c>
      <c r="C191" s="177" t="s">
        <v>186</v>
      </c>
      <c r="D191" s="209">
        <v>28000</v>
      </c>
    </row>
    <row r="192" spans="1:4" ht="63.75" customHeight="1">
      <c r="A192" s="8"/>
      <c r="B192" s="117" t="s">
        <v>156</v>
      </c>
      <c r="C192" s="27" t="s">
        <v>84</v>
      </c>
      <c r="D192" s="28">
        <v>1526500</v>
      </c>
    </row>
    <row r="193" spans="1:4" ht="39" customHeight="1">
      <c r="A193" s="8"/>
      <c r="B193" s="154" t="s">
        <v>156</v>
      </c>
      <c r="C193" s="29" t="s">
        <v>95</v>
      </c>
      <c r="D193" s="219">
        <v>355000</v>
      </c>
    </row>
    <row r="194" spans="1:4" ht="25.5">
      <c r="A194" s="8"/>
      <c r="B194" s="145" t="s">
        <v>156</v>
      </c>
      <c r="C194" s="27" t="s">
        <v>33</v>
      </c>
      <c r="D194" s="28">
        <v>383800</v>
      </c>
    </row>
    <row r="195" spans="1:4" ht="25.5">
      <c r="A195" s="8"/>
      <c r="B195" s="117" t="s">
        <v>157</v>
      </c>
      <c r="C195" s="27" t="s">
        <v>85</v>
      </c>
      <c r="D195" s="28">
        <v>28100</v>
      </c>
    </row>
    <row r="196" spans="1:4" ht="51">
      <c r="A196" s="8"/>
      <c r="B196" s="117" t="s">
        <v>157</v>
      </c>
      <c r="C196" s="27" t="s">
        <v>34</v>
      </c>
      <c r="D196" s="28">
        <v>630000</v>
      </c>
    </row>
    <row r="197" spans="1:4" ht="38.25">
      <c r="A197" s="8"/>
      <c r="B197" s="117" t="s">
        <v>157</v>
      </c>
      <c r="C197" s="27" t="s">
        <v>35</v>
      </c>
      <c r="D197" s="28">
        <v>401030</v>
      </c>
    </row>
    <row r="198" spans="1:4" ht="25.5">
      <c r="A198" s="8"/>
      <c r="B198" s="117" t="s">
        <v>158</v>
      </c>
      <c r="C198" s="27" t="s">
        <v>36</v>
      </c>
      <c r="D198" s="28">
        <v>369000</v>
      </c>
    </row>
    <row r="199" spans="1:4" ht="25.5">
      <c r="A199" s="8"/>
      <c r="B199" s="117" t="s">
        <v>158</v>
      </c>
      <c r="C199" s="27" t="s">
        <v>37</v>
      </c>
      <c r="D199" s="28">
        <v>35700</v>
      </c>
    </row>
    <row r="200" spans="1:4" ht="63.75" customHeight="1">
      <c r="A200" s="8"/>
      <c r="B200" s="154" t="s">
        <v>136</v>
      </c>
      <c r="C200" s="29" t="s">
        <v>38</v>
      </c>
      <c r="D200" s="156">
        <v>60777</v>
      </c>
    </row>
    <row r="201" spans="1:4" ht="51">
      <c r="A201" s="8"/>
      <c r="B201" s="117" t="s">
        <v>136</v>
      </c>
      <c r="C201" s="27" t="s">
        <v>39</v>
      </c>
      <c r="D201" s="44">
        <v>24680</v>
      </c>
    </row>
    <row r="202" spans="1:4" ht="51">
      <c r="A202" s="8"/>
      <c r="B202" s="216" t="s">
        <v>136</v>
      </c>
      <c r="C202" s="217" t="s">
        <v>86</v>
      </c>
      <c r="D202" s="218">
        <v>35734</v>
      </c>
    </row>
    <row r="203" spans="1:4" ht="25.5">
      <c r="A203" s="210"/>
      <c r="B203" s="153" t="s">
        <v>136</v>
      </c>
      <c r="C203" s="214" t="s">
        <v>187</v>
      </c>
      <c r="D203" s="215">
        <v>60000</v>
      </c>
    </row>
    <row r="204" spans="1:4" ht="12.75">
      <c r="A204" s="210"/>
      <c r="B204" s="141"/>
      <c r="C204" s="211"/>
      <c r="D204" s="209"/>
    </row>
    <row r="205" spans="1:4" ht="12.75">
      <c r="A205" s="65" t="s">
        <v>71</v>
      </c>
      <c r="B205" s="60"/>
      <c r="C205" s="112"/>
      <c r="D205" s="70">
        <f>SUM(D207)</f>
        <v>2731603</v>
      </c>
    </row>
    <row r="206" spans="1:4" ht="13.5" customHeight="1">
      <c r="A206" s="1"/>
      <c r="B206" s="2"/>
      <c r="C206" s="5"/>
      <c r="D206" s="18"/>
    </row>
    <row r="207" spans="1:4" ht="12.75">
      <c r="A207" s="71" t="s">
        <v>8</v>
      </c>
      <c r="B207" s="127"/>
      <c r="C207" s="9"/>
      <c r="D207" s="68">
        <f>SUM(D208:D210)</f>
        <v>2731603</v>
      </c>
    </row>
    <row r="208" spans="1:4" ht="51">
      <c r="A208" s="8"/>
      <c r="B208" s="117" t="s">
        <v>155</v>
      </c>
      <c r="C208" s="27" t="s">
        <v>32</v>
      </c>
      <c r="D208" s="28">
        <v>1943295</v>
      </c>
    </row>
    <row r="209" spans="1:4" ht="24.75" customHeight="1">
      <c r="A209" s="8"/>
      <c r="B209" s="145" t="s">
        <v>155</v>
      </c>
      <c r="C209" s="27" t="s">
        <v>87</v>
      </c>
      <c r="D209" s="28">
        <v>24969</v>
      </c>
    </row>
    <row r="210" spans="1:4" ht="51">
      <c r="A210" s="9"/>
      <c r="B210" s="117" t="s">
        <v>159</v>
      </c>
      <c r="C210" s="27" t="s">
        <v>238</v>
      </c>
      <c r="D210" s="28">
        <v>763339</v>
      </c>
    </row>
    <row r="211" spans="1:4" ht="13.5" customHeight="1">
      <c r="A211" s="1"/>
      <c r="B211" s="2"/>
      <c r="C211" s="2"/>
      <c r="D211" s="3"/>
    </row>
    <row r="212" spans="1:4" ht="12.75">
      <c r="A212" s="60" t="s">
        <v>72</v>
      </c>
      <c r="B212" s="91"/>
      <c r="C212" s="2"/>
      <c r="D212" s="70">
        <f>SUM(D214+D228)</f>
        <v>49223750</v>
      </c>
    </row>
    <row r="213" spans="1:4" ht="12.75" customHeight="1">
      <c r="A213" s="45"/>
      <c r="B213" s="4"/>
      <c r="C213" s="4"/>
      <c r="D213" s="46"/>
    </row>
    <row r="214" spans="1:4" ht="12.75">
      <c r="A214" s="74" t="s">
        <v>40</v>
      </c>
      <c r="B214" s="194"/>
      <c r="C214" s="2"/>
      <c r="D214" s="68">
        <f>SUM(D220+D219+D218+D217+D216+D215)</f>
        <v>48723750</v>
      </c>
    </row>
    <row r="215" spans="1:4" ht="25.5">
      <c r="A215" s="108"/>
      <c r="B215" s="130" t="s">
        <v>160</v>
      </c>
      <c r="C215" s="139" t="s">
        <v>107</v>
      </c>
      <c r="D215" s="132">
        <v>17014850</v>
      </c>
    </row>
    <row r="216" spans="1:4" ht="25.5">
      <c r="A216" s="118"/>
      <c r="B216" s="130" t="s">
        <v>161</v>
      </c>
      <c r="C216" s="27" t="s">
        <v>109</v>
      </c>
      <c r="D216" s="28">
        <v>7633400</v>
      </c>
    </row>
    <row r="217" spans="1:4" ht="25.5">
      <c r="A217" s="118"/>
      <c r="B217" s="130" t="s">
        <v>162</v>
      </c>
      <c r="C217" s="139" t="s">
        <v>108</v>
      </c>
      <c r="D217" s="132">
        <v>1270000</v>
      </c>
    </row>
    <row r="218" spans="1:4" ht="25.5">
      <c r="A218" s="118"/>
      <c r="B218" s="130" t="s">
        <v>163</v>
      </c>
      <c r="C218" s="139" t="s">
        <v>110</v>
      </c>
      <c r="D218" s="132">
        <v>10966500</v>
      </c>
    </row>
    <row r="219" spans="1:4" ht="25.5">
      <c r="A219" s="118"/>
      <c r="B219" s="130" t="s">
        <v>164</v>
      </c>
      <c r="C219" s="139" t="s">
        <v>111</v>
      </c>
      <c r="D219" s="132">
        <v>8082000</v>
      </c>
    </row>
    <row r="220" spans="1:4" ht="12.75">
      <c r="A220" s="223"/>
      <c r="B220" s="10"/>
      <c r="C220" s="32" t="s">
        <v>56</v>
      </c>
      <c r="D220" s="55">
        <f>D221+D223</f>
        <v>3757000</v>
      </c>
    </row>
    <row r="221" spans="1:4" ht="12.75">
      <c r="A221" s="92"/>
      <c r="B221" s="151">
        <v>921</v>
      </c>
      <c r="C221" s="227" t="s">
        <v>57</v>
      </c>
      <c r="D221" s="226">
        <f>D222</f>
        <v>2845000</v>
      </c>
    </row>
    <row r="222" spans="1:4" ht="12.75">
      <c r="A222" s="92"/>
      <c r="B222" s="153">
        <v>92106</v>
      </c>
      <c r="C222" s="98" t="s">
        <v>104</v>
      </c>
      <c r="D222" s="99">
        <v>2845000</v>
      </c>
    </row>
    <row r="223" spans="1:4" ht="12.75">
      <c r="A223" s="92"/>
      <c r="B223" s="152"/>
      <c r="C223" s="138" t="s">
        <v>58</v>
      </c>
      <c r="D223" s="226">
        <f>D224+D225+D226+D227</f>
        <v>912000</v>
      </c>
    </row>
    <row r="224" spans="1:4" ht="25.5">
      <c r="A224" s="92"/>
      <c r="B224" s="130" t="s">
        <v>160</v>
      </c>
      <c r="C224" s="166" t="s">
        <v>104</v>
      </c>
      <c r="D224" s="99">
        <v>310000</v>
      </c>
    </row>
    <row r="225" spans="1:4" ht="26.25" customHeight="1">
      <c r="A225" s="92"/>
      <c r="B225" s="130" t="s">
        <v>161</v>
      </c>
      <c r="C225" s="167" t="s">
        <v>170</v>
      </c>
      <c r="D225" s="17">
        <v>26000</v>
      </c>
    </row>
    <row r="226" spans="1:4" ht="25.5">
      <c r="A226" s="92"/>
      <c r="B226" s="130" t="s">
        <v>163</v>
      </c>
      <c r="C226" s="167" t="s">
        <v>171</v>
      </c>
      <c r="D226" s="17">
        <v>15000</v>
      </c>
    </row>
    <row r="227" spans="1:4" ht="25.5">
      <c r="A227" s="97"/>
      <c r="B227" s="130" t="s">
        <v>164</v>
      </c>
      <c r="C227" s="168" t="s">
        <v>172</v>
      </c>
      <c r="D227" s="169">
        <v>561000</v>
      </c>
    </row>
    <row r="228" spans="1:4" ht="25.5">
      <c r="A228" s="94" t="s">
        <v>53</v>
      </c>
      <c r="B228" s="151">
        <v>921</v>
      </c>
      <c r="C228" s="138" t="s">
        <v>59</v>
      </c>
      <c r="D228" s="68">
        <f>SUM(D229)</f>
        <v>500000</v>
      </c>
    </row>
    <row r="229" spans="1:4" ht="14.25" customHeight="1">
      <c r="A229" s="92"/>
      <c r="B229" s="155">
        <v>92118</v>
      </c>
      <c r="C229" s="167" t="s">
        <v>172</v>
      </c>
      <c r="D229" s="93">
        <v>500000</v>
      </c>
    </row>
    <row r="230" spans="1:4" ht="15" customHeight="1">
      <c r="A230" s="1"/>
      <c r="B230" s="2"/>
      <c r="C230" s="2"/>
      <c r="D230" s="3"/>
    </row>
    <row r="231" spans="1:4" ht="12.75">
      <c r="A231" s="65" t="s">
        <v>73</v>
      </c>
      <c r="B231" s="91"/>
      <c r="C231" s="2"/>
      <c r="D231" s="70">
        <f>SUM(D233)</f>
        <v>56000</v>
      </c>
    </row>
    <row r="232" spans="1:4" ht="12.75" customHeight="1">
      <c r="A232" s="1"/>
      <c r="B232" s="2"/>
      <c r="C232" s="2"/>
      <c r="D232" s="3"/>
    </row>
    <row r="233" spans="1:4" ht="25.5">
      <c r="A233" s="66" t="s">
        <v>40</v>
      </c>
      <c r="B233" s="143" t="s">
        <v>130</v>
      </c>
      <c r="C233" s="27" t="s">
        <v>41</v>
      </c>
      <c r="D233" s="68">
        <v>56000</v>
      </c>
    </row>
    <row r="234" spans="1:4" ht="12" customHeight="1">
      <c r="A234" s="1"/>
      <c r="B234" s="4"/>
      <c r="D234" s="3"/>
    </row>
    <row r="235" spans="1:4" ht="12.75">
      <c r="A235" s="65" t="s">
        <v>74</v>
      </c>
      <c r="B235" s="91"/>
      <c r="C235" s="2"/>
      <c r="D235" s="70">
        <f>SUM(D237)</f>
        <v>2655000</v>
      </c>
    </row>
    <row r="236" spans="1:4" ht="12.75" customHeight="1">
      <c r="A236" s="1"/>
      <c r="B236" s="2"/>
      <c r="C236" s="2"/>
      <c r="D236" s="3"/>
    </row>
    <row r="237" spans="1:4" ht="77.25" customHeight="1">
      <c r="A237" s="66" t="s">
        <v>53</v>
      </c>
      <c r="B237" s="130" t="s">
        <v>165</v>
      </c>
      <c r="C237" s="47" t="s">
        <v>114</v>
      </c>
      <c r="D237" s="170">
        <v>2655000</v>
      </c>
    </row>
    <row r="238" spans="1:4" ht="12.75" customHeight="1">
      <c r="A238" s="178"/>
      <c r="B238" s="179"/>
      <c r="C238" s="180"/>
      <c r="D238" s="110"/>
    </row>
    <row r="239" spans="1:4" ht="12.75" customHeight="1">
      <c r="A239" s="202" t="s">
        <v>199</v>
      </c>
      <c r="B239" s="179"/>
      <c r="C239" s="180"/>
      <c r="D239" s="205">
        <f>SUM(D241)</f>
        <v>1450000</v>
      </c>
    </row>
    <row r="240" spans="1:4" ht="12.75" customHeight="1">
      <c r="A240" s="178"/>
      <c r="B240" s="179"/>
      <c r="C240" s="180"/>
      <c r="D240" s="110"/>
    </row>
    <row r="241" spans="1:4" ht="25.5">
      <c r="A241" s="198" t="s">
        <v>92</v>
      </c>
      <c r="B241" s="200" t="s">
        <v>198</v>
      </c>
      <c r="C241" s="180" t="s">
        <v>200</v>
      </c>
      <c r="D241" s="201">
        <v>1450000</v>
      </c>
    </row>
    <row r="242" spans="1:4" ht="12.75">
      <c r="A242" s="198"/>
      <c r="B242" s="207"/>
      <c r="C242" s="180"/>
      <c r="D242" s="199"/>
    </row>
    <row r="243" spans="1:4" ht="12.75">
      <c r="A243" s="202" t="s">
        <v>213</v>
      </c>
      <c r="B243" s="204"/>
      <c r="C243" s="180"/>
      <c r="D243" s="206">
        <f>SUM(D245)</f>
        <v>200000</v>
      </c>
    </row>
    <row r="244" spans="1:4" ht="12.75">
      <c r="A244" s="198"/>
      <c r="B244" s="204"/>
      <c r="C244" s="180"/>
      <c r="D244" s="199"/>
    </row>
    <row r="245" spans="1:4" ht="25.5">
      <c r="A245" s="198" t="s">
        <v>92</v>
      </c>
      <c r="B245" s="200" t="s">
        <v>198</v>
      </c>
      <c r="C245" s="180" t="s">
        <v>201</v>
      </c>
      <c r="D245" s="201">
        <v>200000</v>
      </c>
    </row>
    <row r="246" spans="1:4" ht="12.75" customHeight="1">
      <c r="A246" s="178"/>
      <c r="B246" s="179"/>
      <c r="C246" s="180"/>
      <c r="D246" s="110"/>
    </row>
    <row r="247" spans="1:4" ht="38.25" customHeight="1">
      <c r="A247" s="234" t="s">
        <v>75</v>
      </c>
      <c r="B247" s="235"/>
      <c r="C247" s="225"/>
      <c r="D247" s="70">
        <f>SUM(D249)</f>
        <v>135765</v>
      </c>
    </row>
    <row r="248" spans="1:4" ht="12.75" customHeight="1">
      <c r="A248" s="50"/>
      <c r="B248" s="5"/>
      <c r="C248" s="2"/>
      <c r="D248" s="3"/>
    </row>
    <row r="249" spans="1:4" ht="39" customHeight="1">
      <c r="A249" s="79" t="s">
        <v>54</v>
      </c>
      <c r="B249" s="130" t="s">
        <v>166</v>
      </c>
      <c r="C249" s="47" t="s">
        <v>88</v>
      </c>
      <c r="D249" s="170">
        <v>135765</v>
      </c>
    </row>
    <row r="250" spans="1:4" ht="13.5" customHeight="1">
      <c r="A250" s="104"/>
      <c r="B250" s="48"/>
      <c r="C250" s="48"/>
      <c r="D250" s="110"/>
    </row>
    <row r="251" spans="1:4" ht="53.25" customHeight="1">
      <c r="A251" s="246" t="s">
        <v>76</v>
      </c>
      <c r="B251" s="247"/>
      <c r="C251" s="248"/>
      <c r="D251" s="85">
        <f>SUM(D253)</f>
        <v>624240</v>
      </c>
    </row>
    <row r="252" spans="1:4" ht="12.75" customHeight="1">
      <c r="A252" s="104"/>
      <c r="B252" s="48"/>
      <c r="C252" s="48"/>
      <c r="D252" s="109"/>
    </row>
    <row r="253" spans="1:4" ht="51.75" customHeight="1">
      <c r="A253" s="66" t="s">
        <v>42</v>
      </c>
      <c r="B253" s="130" t="s">
        <v>136</v>
      </c>
      <c r="C253" s="48" t="s">
        <v>91</v>
      </c>
      <c r="D253" s="100">
        <v>624240</v>
      </c>
    </row>
    <row r="254" spans="1:4" ht="12" customHeight="1">
      <c r="A254" s="1"/>
      <c r="B254" s="2"/>
      <c r="C254" s="2"/>
      <c r="D254" s="3"/>
    </row>
    <row r="255" spans="1:4" ht="24.75" customHeight="1">
      <c r="A255" s="234" t="s">
        <v>175</v>
      </c>
      <c r="B255" s="235"/>
      <c r="C255" s="235"/>
      <c r="D255" s="70">
        <f>SUM(D257)</f>
        <v>100000</v>
      </c>
    </row>
    <row r="256" spans="1:4" ht="12.75" customHeight="1">
      <c r="A256" s="1"/>
      <c r="B256" s="2"/>
      <c r="C256" s="2"/>
      <c r="D256" s="3"/>
    </row>
    <row r="257" spans="1:4" ht="38.25" customHeight="1">
      <c r="A257" s="66" t="s">
        <v>40</v>
      </c>
      <c r="B257" s="130" t="s">
        <v>167</v>
      </c>
      <c r="C257" s="5" t="s">
        <v>96</v>
      </c>
      <c r="D257" s="68">
        <v>100000</v>
      </c>
    </row>
    <row r="258" spans="1:4" ht="14.25" customHeight="1">
      <c r="A258" s="1"/>
      <c r="B258" s="2"/>
      <c r="C258" s="2"/>
      <c r="D258" s="3"/>
    </row>
    <row r="259" spans="1:6" ht="15">
      <c r="A259" s="86" t="s">
        <v>55</v>
      </c>
      <c r="B259" s="87"/>
      <c r="C259" s="87"/>
      <c r="D259" s="88">
        <f>SUM(D11+D22+D38)</f>
        <v>157718273</v>
      </c>
      <c r="F259">
        <v>151041273</v>
      </c>
    </row>
    <row r="260" ht="39.75" customHeight="1"/>
    <row r="264" ht="53.25" customHeight="1"/>
  </sheetData>
  <mergeCells count="23">
    <mergeCell ref="A111:B111"/>
    <mergeCell ref="A70:C70"/>
    <mergeCell ref="A44:C44"/>
    <mergeCell ref="A86:C86"/>
    <mergeCell ref="A92:C92"/>
    <mergeCell ref="A105:C105"/>
    <mergeCell ref="A82:C82"/>
    <mergeCell ref="A255:C255"/>
    <mergeCell ref="A247:C247"/>
    <mergeCell ref="A251:C251"/>
    <mergeCell ref="A125:C125"/>
    <mergeCell ref="A131:C131"/>
    <mergeCell ref="A140:C140"/>
    <mergeCell ref="A6:D6"/>
    <mergeCell ref="A183:C183"/>
    <mergeCell ref="A22:C22"/>
    <mergeCell ref="A38:C38"/>
    <mergeCell ref="A96:C96"/>
    <mergeCell ref="A78:C78"/>
    <mergeCell ref="A109:C109"/>
    <mergeCell ref="A13:C13"/>
    <mergeCell ref="A24:C24"/>
    <mergeCell ref="A65:C65"/>
  </mergeCells>
  <printOptions/>
  <pageMargins left="0.35433070866141736" right="0.31496062992125984" top="0.4724409448818898" bottom="0.69" header="0.5118110236220472" footer="0.472440944881889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2006-11-28T09:15:42Z</cp:lastPrinted>
  <dcterms:created xsi:type="dcterms:W3CDTF">2006-02-23T11:04:19Z</dcterms:created>
  <dcterms:modified xsi:type="dcterms:W3CDTF">2006-11-29T11:08:38Z</dcterms:modified>
  <cp:category/>
  <cp:version/>
  <cp:contentType/>
  <cp:contentStatus/>
</cp:coreProperties>
</file>