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(3)'!$A$1:$D$234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<sst xmlns="http://schemas.openxmlformats.org/spreadsheetml/2006/main" count="286" uniqueCount="208">
  <si>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</si>
  <si>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</si>
  <si>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</si>
  <si>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</si>
  <si>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</si>
  <si>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</si>
  <si>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</si>
  <si>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</si>
  <si>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</si>
  <si>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</si>
  <si>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</si>
  <si>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</si>
  <si>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</si>
  <si>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</si>
  <si>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</si>
  <si>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</si>
  <si>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</si>
  <si>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</si>
  <si>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</si>
  <si>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</si>
  <si>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</si>
  <si>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</si>
  <si>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</si>
  <si>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</si>
  <si>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</si>
  <si>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</si>
  <si>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</si>
  <si>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</si>
  <si>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</si>
  <si>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</si>
  <si>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</si>
  <si>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</si>
  <si>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</si>
  <si>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</si>
  <si>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</si>
  <si>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</si>
  <si>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</si>
  <si>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</si>
  <si>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</si>
  <si>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</si>
  <si>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</si>
  <si>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</si>
  <si>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</si>
  <si>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</si>
  <si>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</si>
  <si>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</si>
  <si>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</si>
  <si>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</si>
  <si>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</si>
  <si>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</si>
  <si>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</si>
  <si>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</si>
  <si>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</si>
  <si>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</si>
  <si>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</si>
  <si>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</si>
  <si>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</si>
  <si>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</si>
  <si>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</si>
  <si>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</si>
  <si>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</si>
  <si>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</si>
  <si>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</si>
  <si>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</si>
  <si>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</si>
  <si>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</si>
  <si>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</si>
  <si>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</si>
  <si>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</si>
  <si>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</si>
  <si>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</si>
  <si>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</si>
  <si>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</si>
  <si>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</si>
  <si>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</si>
  <si>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</si>
  <si>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</si>
  <si>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</si>
  <si>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</si>
  <si>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</si>
  <si>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</si>
  <si>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</si>
  <si>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</si>
  <si>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</si>
  <si>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</si>
  <si>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</si>
  <si>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</si>
  <si>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</si>
  <si>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</si>
  <si>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</si>
  <si>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</si>
  <si>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</si>
  <si>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</si>
  <si>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</si>
  <si>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</si>
  <si>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</si>
  <si>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</si>
  <si>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</si>
  <si>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</si>
  <si>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</si>
  <si>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</si>
  <si>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</si>
  <si>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</si>
  <si>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</si>
  <si>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</si>
  <si>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</si>
  <si>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</si>
  <si>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</si>
  <si>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</si>
  <si>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</si>
  <si>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</si>
  <si>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</si>
  <si>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</si>
  <si>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</si>
  <si>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</si>
  <si>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</si>
  <si>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</si>
  <si>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</si>
  <si>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</si>
  <si>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</si>
  <si>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</si>
  <si>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</si>
  <si>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</si>
  <si>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</si>
  <si>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</si>
  <si>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</si>
  <si>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</si>
  <si>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</si>
  <si>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</si>
  <si>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</si>
  <si>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</si>
  <si>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</si>
  <si>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</si>
  <si>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</si>
  <si>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</si>
  <si>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</si>
  <si>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</si>
  <si>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</si>
  <si>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</si>
  <si>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</si>
  <si>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</si>
  <si>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</si>
  <si>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</si>
  <si>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</si>
  <si>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</si>
  <si>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</si>
  <si>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</si>
  <si>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</si>
  <si>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</si>
  <si>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 xml:space="preserve">                                        do uchwały Nr </t>
  </si>
  <si>
    <t xml:space="preserve">                                        z dnia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</si>
  <si>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</si>
  <si>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</si>
  <si>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</si>
  <si>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</si>
  <si>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</si>
  <si>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</si>
  <si>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</si>
  <si>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</si>
  <si>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</si>
  <si>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</si>
  <si>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</si>
  <si>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</si>
  <si>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</si>
  <si>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</si>
  <si>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</si>
  <si>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</si>
  <si>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</si>
  <si>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</si>
  <si>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</si>
  <si>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</si>
  <si>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</si>
  <si>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</si>
  <si>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</si>
  <si>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</si>
  <si>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</si>
  <si>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</si>
  <si>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sfinansowanie kosztów pobytu 2 dzieci z innych powiatów niż Powiat Łódź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</si>
  <si>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</si>
  <si>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</si>
  <si>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</si>
  <si>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</si>
  <si>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</si>
  <si>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</si>
  <si>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</si>
  <si>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</si>
  <si>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</si>
  <si>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</si>
  <si>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</si>
  <si>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</si>
  <si>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</si>
  <si>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</si>
  <si>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</si>
  <si>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</si>
  <si>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</si>
  <si>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</si>
  <si>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</si>
  <si>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upowszechnianie kultury fizycznej poprzez wspieranie działań w zakresie:szkolenia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</si>
  <si>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>Biura Partnerstwa i Funduszy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</si>
  <si>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</si>
  <si>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</si>
  <si>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</si>
  <si>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</si>
  <si>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</si>
  <si>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</si>
  <si>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>&gt;Porouzmienie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</si>
  <si>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 xml:space="preserve">Projekt "Nowa szansa dla Żaka II" realizowany jest w ramach ZPORR poprzez porozumienie zawarte z Miastem Łódź a poszczególnymi powiatami województwa łódzkiego </t>
  </si>
  <si>
    <t xml:space="preserve">                                        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</si>
</sst>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4"/>
  <sheetViews>
    <sheetView tabSelected="1" workbookViewId="0" topLeftCell="A1">
      <pane ySplit="9" topLeftCell="BM234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6" t="s">
        <v>207</v>
      </c>
    </row>
    <row r="2" ht="12.75">
      <c r="C2" s="186" t="s">
        <v>149</v>
      </c>
    </row>
    <row r="3" ht="12.75">
      <c r="C3" s="186" t="s">
        <v>125</v>
      </c>
    </row>
    <row r="4" ht="12.75">
      <c r="C4" s="186" t="s">
        <v>150</v>
      </c>
    </row>
    <row r="5" ht="9.75" customHeight="1"/>
    <row r="6" spans="1:4" ht="38.25" customHeight="1">
      <c r="A6" s="239" t="s">
        <v>151</v>
      </c>
      <c r="B6" s="239"/>
      <c r="C6" s="239"/>
      <c r="D6" s="239"/>
    </row>
    <row r="7" ht="10.5" customHeight="1"/>
    <row r="8" spans="1:4" ht="25.5">
      <c r="A8" s="10" t="s">
        <v>148</v>
      </c>
      <c r="B8" s="10" t="s">
        <v>126</v>
      </c>
      <c r="C8" s="10" t="s">
        <v>2</v>
      </c>
      <c r="D8" s="10" t="s">
        <v>0</v>
      </c>
    </row>
    <row r="9" spans="1:4" ht="12.75">
      <c r="A9" s="82">
        <v>1</v>
      </c>
      <c r="B9" s="82">
        <v>2</v>
      </c>
      <c r="C9" s="82">
        <v>3</v>
      </c>
      <c r="D9" s="82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6"/>
      <c r="C11" s="2"/>
      <c r="D11" s="154">
        <f>SUM(D13)</f>
        <v>22639000</v>
      </c>
    </row>
    <row r="12" spans="1:4" ht="12.75">
      <c r="A12" s="1"/>
      <c r="B12" s="4"/>
      <c r="C12" s="4"/>
      <c r="D12" s="18"/>
    </row>
    <row r="13" spans="1:4" ht="12.75">
      <c r="A13" s="227" t="s">
        <v>139</v>
      </c>
      <c r="B13" s="228"/>
      <c r="C13" s="228"/>
      <c r="D13" s="71">
        <f>SUM(D15+D20)</f>
        <v>22639000</v>
      </c>
    </row>
    <row r="14" spans="1:4" ht="12.75">
      <c r="A14" s="46"/>
      <c r="B14" s="2"/>
      <c r="C14" s="2"/>
      <c r="D14" s="22"/>
    </row>
    <row r="15" spans="1:4" ht="12.75">
      <c r="A15" s="173" t="s">
        <v>4</v>
      </c>
      <c r="B15" s="174"/>
      <c r="C15" s="13"/>
      <c r="D15" s="156">
        <f>SUM(D16:D18)</f>
        <v>18439000</v>
      </c>
    </row>
    <row r="16" spans="1:4" ht="25.5">
      <c r="A16" s="12"/>
      <c r="B16" s="125" t="s">
        <v>77</v>
      </c>
      <c r="C16" s="23" t="s">
        <v>32</v>
      </c>
      <c r="D16" s="127">
        <v>16439000</v>
      </c>
    </row>
    <row r="17" spans="1:4" ht="25.5">
      <c r="A17" s="12"/>
      <c r="B17" s="124" t="s">
        <v>77</v>
      </c>
      <c r="C17" s="23" t="s">
        <v>31</v>
      </c>
      <c r="D17" s="127">
        <v>1200000</v>
      </c>
    </row>
    <row r="18" spans="1:4" ht="25.5">
      <c r="A18" s="30"/>
      <c r="B18" s="125" t="s">
        <v>77</v>
      </c>
      <c r="C18" s="23" t="s">
        <v>30</v>
      </c>
      <c r="D18" s="127">
        <v>800000</v>
      </c>
    </row>
    <row r="19" spans="1:4" ht="12.75">
      <c r="A19" s="57"/>
      <c r="B19" s="2"/>
      <c r="C19" s="2"/>
      <c r="D19" s="167"/>
    </row>
    <row r="20" spans="1:4" ht="25.5" customHeight="1">
      <c r="A20" s="67" t="s">
        <v>5</v>
      </c>
      <c r="B20" s="126" t="s">
        <v>78</v>
      </c>
      <c r="C20" s="16" t="s">
        <v>33</v>
      </c>
      <c r="D20" s="104">
        <v>4200000</v>
      </c>
    </row>
    <row r="21" spans="1:4" ht="12.75" customHeight="1">
      <c r="A21" s="2"/>
      <c r="B21" s="2"/>
      <c r="C21" s="2"/>
      <c r="D21" s="19"/>
    </row>
    <row r="22" spans="1:4" ht="24.75" customHeight="1">
      <c r="A22" s="242" t="s">
        <v>146</v>
      </c>
      <c r="B22" s="243"/>
      <c r="C22" s="238"/>
      <c r="D22" s="84">
        <f>SUM(D24)</f>
        <v>5500180</v>
      </c>
    </row>
    <row r="23" spans="1:4" ht="12.75">
      <c r="A23" s="1"/>
      <c r="B23" s="2"/>
      <c r="C23" s="2"/>
      <c r="D23" s="3"/>
    </row>
    <row r="24" spans="1:4" ht="12.75">
      <c r="A24" s="227" t="s">
        <v>145</v>
      </c>
      <c r="B24" s="228"/>
      <c r="C24" s="235"/>
      <c r="D24" s="68">
        <f>SUM(D26+D31+D33+D28)</f>
        <v>5500180</v>
      </c>
    </row>
    <row r="25" spans="1:4" ht="12" customHeight="1">
      <c r="A25" s="1"/>
      <c r="B25" s="2"/>
      <c r="C25" s="2"/>
      <c r="D25" s="3"/>
    </row>
    <row r="26" spans="1:4" ht="25.5">
      <c r="A26" s="67" t="s">
        <v>4</v>
      </c>
      <c r="B26" s="67"/>
      <c r="C26" s="55" t="s">
        <v>34</v>
      </c>
      <c r="D26" s="69">
        <f>D27</f>
        <v>175000</v>
      </c>
    </row>
    <row r="27" spans="1:4" ht="25.5">
      <c r="A27" s="162"/>
      <c r="B27" s="126" t="s">
        <v>77</v>
      </c>
      <c r="C27" s="131" t="s">
        <v>81</v>
      </c>
      <c r="D27" s="128">
        <v>175000</v>
      </c>
    </row>
    <row r="28" spans="1:4" ht="25.5">
      <c r="A28" s="67" t="s">
        <v>5</v>
      </c>
      <c r="B28" s="67"/>
      <c r="C28" s="55" t="s">
        <v>42</v>
      </c>
      <c r="D28" s="69">
        <f>SUM(D29:D29)</f>
        <v>2000000</v>
      </c>
    </row>
    <row r="29" spans="1:4" ht="26.25" customHeight="1">
      <c r="A29" s="8"/>
      <c r="B29" s="126" t="s">
        <v>78</v>
      </c>
      <c r="C29" s="129" t="s">
        <v>80</v>
      </c>
      <c r="D29" s="130">
        <v>2000000</v>
      </c>
    </row>
    <row r="30" spans="1:4" ht="11.25" customHeight="1">
      <c r="A30" s="164"/>
      <c r="B30" s="165"/>
      <c r="C30" s="166"/>
      <c r="D30" s="18"/>
    </row>
    <row r="31" spans="1:4" ht="25.5">
      <c r="A31" s="67" t="s">
        <v>5</v>
      </c>
      <c r="B31" s="67"/>
      <c r="C31" s="55" t="s">
        <v>34</v>
      </c>
      <c r="D31" s="69">
        <f>SUM(D32:D32)</f>
        <v>1529180</v>
      </c>
    </row>
    <row r="32" spans="1:4" ht="26.25" customHeight="1">
      <c r="A32" s="8"/>
      <c r="B32" s="126" t="s">
        <v>78</v>
      </c>
      <c r="C32" s="129" t="s">
        <v>80</v>
      </c>
      <c r="D32" s="130">
        <v>1529180</v>
      </c>
    </row>
    <row r="33" spans="1:4" ht="26.25" customHeight="1">
      <c r="A33" s="192" t="s">
        <v>133</v>
      </c>
      <c r="B33" s="126"/>
      <c r="C33" s="55" t="s">
        <v>34</v>
      </c>
      <c r="D33" s="185">
        <f>D34</f>
        <v>1796000</v>
      </c>
    </row>
    <row r="34" spans="1:4" ht="26.25" customHeight="1">
      <c r="A34" s="26"/>
      <c r="B34" s="126" t="s">
        <v>134</v>
      </c>
      <c r="C34" s="122" t="s">
        <v>135</v>
      </c>
      <c r="D34" s="128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42" t="s">
        <v>1</v>
      </c>
      <c r="B36" s="243"/>
      <c r="C36" s="238"/>
      <c r="D36" s="84">
        <f>SUM(D38+D42+D55+D62+D68+D75+D80+D87+D91+D100+D111+D115+D123+D127+D133+D137+D147+D155+D159+D179+D187+D207+D211+D215+D219+D223+D228+D231)</f>
        <v>129529176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8"/>
      <c r="C38" s="19"/>
      <c r="D38" s="71">
        <f>SUM(D40)</f>
        <v>8000</v>
      </c>
    </row>
    <row r="39" spans="1:4" ht="12.75">
      <c r="A39" s="20"/>
      <c r="B39" s="21"/>
      <c r="C39" s="21"/>
      <c r="D39" s="22"/>
    </row>
    <row r="40" spans="1:4" ht="26.25" customHeight="1">
      <c r="A40" s="70" t="s">
        <v>59</v>
      </c>
      <c r="B40" s="132" t="s">
        <v>83</v>
      </c>
      <c r="C40" s="24" t="s">
        <v>82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27" t="s">
        <v>44</v>
      </c>
      <c r="B42" s="228"/>
      <c r="C42" s="235"/>
      <c r="D42" s="71">
        <f>SUM(D44)</f>
        <v>4398176</v>
      </c>
    </row>
    <row r="43" spans="1:4" ht="11.25" customHeight="1">
      <c r="A43" s="1"/>
      <c r="B43" s="2"/>
      <c r="C43" s="2"/>
      <c r="D43" s="3"/>
    </row>
    <row r="44" spans="1:4" ht="12.75">
      <c r="A44" s="75" t="s">
        <v>6</v>
      </c>
      <c r="B44" s="119"/>
      <c r="C44" s="26"/>
      <c r="D44" s="102">
        <f>SUM(D45:D53)</f>
        <v>4398176</v>
      </c>
    </row>
    <row r="45" spans="1:4" ht="25.5">
      <c r="A45" s="8"/>
      <c r="B45" s="114" t="s">
        <v>68</v>
      </c>
      <c r="C45" s="51" t="s">
        <v>152</v>
      </c>
      <c r="D45" s="28">
        <v>119000</v>
      </c>
    </row>
    <row r="46" spans="1:4" ht="38.25">
      <c r="A46" s="8"/>
      <c r="B46" s="114" t="s">
        <v>68</v>
      </c>
      <c r="C46" s="51" t="s">
        <v>153</v>
      </c>
      <c r="D46" s="28">
        <v>40000</v>
      </c>
    </row>
    <row r="47" spans="1:4" ht="38.25">
      <c r="A47" s="8"/>
      <c r="B47" s="114" t="s">
        <v>68</v>
      </c>
      <c r="C47" s="51" t="s">
        <v>186</v>
      </c>
      <c r="D47" s="28">
        <v>100000</v>
      </c>
    </row>
    <row r="48" spans="1:4" ht="63.75">
      <c r="A48" s="8"/>
      <c r="B48" s="114" t="s">
        <v>68</v>
      </c>
      <c r="C48" s="51" t="s">
        <v>180</v>
      </c>
      <c r="D48" s="28">
        <v>192000</v>
      </c>
    </row>
    <row r="49" spans="1:4" ht="38.25">
      <c r="A49" s="8"/>
      <c r="B49" s="114" t="s">
        <v>68</v>
      </c>
      <c r="C49" s="51" t="s">
        <v>154</v>
      </c>
      <c r="D49" s="28">
        <v>456000</v>
      </c>
    </row>
    <row r="50" spans="1:4" ht="51">
      <c r="A50" s="8"/>
      <c r="B50" s="133" t="s">
        <v>91</v>
      </c>
      <c r="C50" s="51" t="s">
        <v>155</v>
      </c>
      <c r="D50" s="28">
        <v>59376</v>
      </c>
    </row>
    <row r="51" spans="1:4" ht="25.5">
      <c r="A51" s="9"/>
      <c r="B51" s="133" t="s">
        <v>91</v>
      </c>
      <c r="C51" s="51" t="s">
        <v>156</v>
      </c>
      <c r="D51" s="28">
        <v>441800</v>
      </c>
    </row>
    <row r="52" spans="1:4" ht="38.25">
      <c r="A52" s="7"/>
      <c r="B52" s="133" t="s">
        <v>84</v>
      </c>
      <c r="C52" s="51" t="s">
        <v>157</v>
      </c>
      <c r="D52" s="28">
        <v>390000</v>
      </c>
    </row>
    <row r="53" spans="1:4" ht="38.25">
      <c r="A53" s="9"/>
      <c r="B53" s="133" t="s">
        <v>66</v>
      </c>
      <c r="C53" s="51" t="s">
        <v>158</v>
      </c>
      <c r="D53" s="28">
        <v>2600000</v>
      </c>
    </row>
    <row r="54" spans="1:4" ht="12.75">
      <c r="A54" s="63"/>
      <c r="B54" s="211"/>
      <c r="C54" s="5"/>
      <c r="D54" s="28"/>
    </row>
    <row r="55" spans="1:4" ht="15.75" customHeight="1">
      <c r="A55" s="61" t="s">
        <v>140</v>
      </c>
      <c r="B55" s="91"/>
      <c r="C55" s="91"/>
      <c r="D55" s="71">
        <f>SUM(D56)</f>
        <v>6480515</v>
      </c>
    </row>
    <row r="56" spans="1:4" ht="26.25" customHeight="1">
      <c r="A56" s="67" t="s">
        <v>6</v>
      </c>
      <c r="B56" s="117"/>
      <c r="C56" s="134" t="s">
        <v>34</v>
      </c>
      <c r="D56" s="90">
        <f>SUM(D57:D60)</f>
        <v>6480515</v>
      </c>
    </row>
    <row r="57" spans="1:4" ht="24" customHeight="1">
      <c r="A57" s="8"/>
      <c r="B57" s="114" t="s">
        <v>85</v>
      </c>
      <c r="C57" s="135" t="s">
        <v>67</v>
      </c>
      <c r="D57" s="128">
        <v>3274000</v>
      </c>
    </row>
    <row r="58" spans="1:4" ht="24" customHeight="1">
      <c r="A58" s="8"/>
      <c r="B58" s="114" t="s">
        <v>86</v>
      </c>
      <c r="C58" s="136" t="s">
        <v>76</v>
      </c>
      <c r="D58" s="130">
        <v>2826515</v>
      </c>
    </row>
    <row r="59" spans="1:4" ht="30.75" customHeight="1">
      <c r="A59" s="8"/>
      <c r="B59" s="114" t="s">
        <v>87</v>
      </c>
      <c r="C59" s="122" t="s">
        <v>160</v>
      </c>
      <c r="D59" s="130">
        <v>180000</v>
      </c>
    </row>
    <row r="60" spans="1:4" ht="30.75" customHeight="1">
      <c r="A60" s="9"/>
      <c r="B60" s="114" t="s">
        <v>163</v>
      </c>
      <c r="C60" s="122" t="s">
        <v>164</v>
      </c>
      <c r="D60" s="130">
        <v>200000</v>
      </c>
    </row>
    <row r="61" spans="1:4" ht="12.75" customHeight="1">
      <c r="A61" s="152"/>
      <c r="B61" s="142"/>
      <c r="C61" s="54"/>
      <c r="D61" s="18"/>
    </row>
    <row r="62" spans="1:4" ht="25.5" customHeight="1">
      <c r="A62" s="230" t="s">
        <v>141</v>
      </c>
      <c r="B62" s="231"/>
      <c r="C62" s="236"/>
      <c r="D62" s="71">
        <f>SUM(D64)</f>
        <v>640934</v>
      </c>
    </row>
    <row r="63" spans="1:4" ht="12.75" customHeight="1">
      <c r="A63" s="1"/>
      <c r="B63" s="2"/>
      <c r="C63" s="2"/>
      <c r="D63" s="3"/>
    </row>
    <row r="64" spans="1:4" ht="12.75" customHeight="1">
      <c r="A64" s="72" t="s">
        <v>7</v>
      </c>
      <c r="B64" s="75"/>
      <c r="C64" s="26"/>
      <c r="D64" s="69">
        <f>SUM(D65:D66)</f>
        <v>640934</v>
      </c>
    </row>
    <row r="65" spans="1:4" ht="25.5" customHeight="1">
      <c r="A65" s="183"/>
      <c r="B65" s="114" t="s">
        <v>84</v>
      </c>
      <c r="C65" s="29" t="s">
        <v>162</v>
      </c>
      <c r="D65" s="30">
        <v>85000</v>
      </c>
    </row>
    <row r="66" spans="1:4" ht="25.5" customHeight="1">
      <c r="A66" s="212"/>
      <c r="B66" s="114" t="s">
        <v>66</v>
      </c>
      <c r="C66" s="29" t="s">
        <v>161</v>
      </c>
      <c r="D66" s="30">
        <v>555934</v>
      </c>
    </row>
    <row r="67" spans="1:4" ht="12.75" customHeight="1">
      <c r="A67" s="152"/>
      <c r="B67" s="142"/>
      <c r="C67" s="54"/>
      <c r="D67" s="18"/>
    </row>
    <row r="68" spans="1:4" ht="26.25" customHeight="1">
      <c r="A68" s="230" t="s">
        <v>65</v>
      </c>
      <c r="B68" s="231"/>
      <c r="C68" s="232"/>
      <c r="D68" s="113">
        <f>SUM(D70)</f>
        <v>1100000</v>
      </c>
    </row>
    <row r="69" spans="1:4" ht="12.75" customHeight="1">
      <c r="A69" s="57"/>
      <c r="B69" s="4"/>
      <c r="C69" s="25"/>
      <c r="D69" s="163"/>
    </row>
    <row r="70" spans="1:4" ht="12.75" customHeight="1">
      <c r="A70" s="75" t="s">
        <v>6</v>
      </c>
      <c r="B70" s="119"/>
      <c r="C70" s="27"/>
      <c r="D70" s="102">
        <f>SUM(D71:D73)</f>
        <v>1100000</v>
      </c>
    </row>
    <row r="71" spans="1:4" ht="39.75" customHeight="1">
      <c r="A71" s="7"/>
      <c r="B71" s="140" t="s">
        <v>91</v>
      </c>
      <c r="C71" s="51" t="s">
        <v>156</v>
      </c>
      <c r="D71" s="28">
        <v>186000</v>
      </c>
    </row>
    <row r="72" spans="1:4" ht="38.25">
      <c r="A72" s="8"/>
      <c r="B72" s="140" t="s">
        <v>159</v>
      </c>
      <c r="C72" s="51" t="s">
        <v>157</v>
      </c>
      <c r="D72" s="28">
        <v>200000</v>
      </c>
    </row>
    <row r="73" spans="1:4" ht="38.25">
      <c r="A73" s="9"/>
      <c r="B73" s="140" t="s">
        <v>87</v>
      </c>
      <c r="C73" s="51" t="s">
        <v>158</v>
      </c>
      <c r="D73" s="28">
        <v>714000</v>
      </c>
    </row>
    <row r="74" spans="1:4" ht="13.5" customHeight="1">
      <c r="A74" s="63"/>
      <c r="B74" s="153"/>
      <c r="C74" s="5"/>
      <c r="D74" s="18"/>
    </row>
    <row r="75" spans="1:4" ht="27.75" customHeight="1">
      <c r="A75" s="224" t="s">
        <v>142</v>
      </c>
      <c r="B75" s="225"/>
      <c r="C75" s="232"/>
      <c r="D75" s="71">
        <f>SUM(D77)</f>
        <v>116500</v>
      </c>
    </row>
    <row r="76" spans="1:4" ht="12.75" customHeight="1">
      <c r="A76" s="52"/>
      <c r="B76" s="50"/>
      <c r="C76" s="50"/>
      <c r="D76" s="18"/>
    </row>
    <row r="77" spans="1:4" ht="25.5" customHeight="1">
      <c r="A77" s="73" t="s">
        <v>29</v>
      </c>
      <c r="B77" s="138" t="s">
        <v>70</v>
      </c>
      <c r="C77" s="27" t="s">
        <v>62</v>
      </c>
      <c r="D77" s="103">
        <v>116500</v>
      </c>
    </row>
    <row r="78" spans="1:4" ht="12.75">
      <c r="A78" s="46"/>
      <c r="B78" s="179"/>
      <c r="C78" s="155"/>
      <c r="D78" s="22"/>
    </row>
    <row r="79" spans="1:4" ht="12.75">
      <c r="A79" s="63"/>
      <c r="B79" s="11"/>
      <c r="C79" s="50"/>
      <c r="D79" s="180"/>
    </row>
    <row r="80" spans="1:4" ht="24.75" customHeight="1">
      <c r="A80" s="224" t="s">
        <v>143</v>
      </c>
      <c r="B80" s="225"/>
      <c r="C80" s="225"/>
      <c r="D80" s="71">
        <f>SUM(D82)</f>
        <v>357000</v>
      </c>
    </row>
    <row r="81" spans="1:4" ht="12.75">
      <c r="A81" s="31"/>
      <c r="B81" s="120"/>
      <c r="C81" s="32"/>
      <c r="D81" s="33"/>
    </row>
    <row r="82" spans="1:4" ht="12.75">
      <c r="A82" s="172" t="s">
        <v>8</v>
      </c>
      <c r="B82" s="178"/>
      <c r="C82" s="32"/>
      <c r="D82" s="69">
        <f>SUM(D83:D85)</f>
        <v>357000</v>
      </c>
    </row>
    <row r="83" spans="1:4" ht="25.5">
      <c r="A83" s="214"/>
      <c r="B83" s="176" t="s">
        <v>130</v>
      </c>
      <c r="C83" s="177" t="s">
        <v>131</v>
      </c>
      <c r="D83" s="56">
        <v>100000</v>
      </c>
    </row>
    <row r="84" spans="1:4" ht="25.5" customHeight="1">
      <c r="A84" s="183"/>
      <c r="B84" s="114" t="s">
        <v>91</v>
      </c>
      <c r="C84" s="29" t="s">
        <v>178</v>
      </c>
      <c r="D84" s="30">
        <v>157000</v>
      </c>
    </row>
    <row r="85" spans="1:4" ht="25.5" customHeight="1">
      <c r="A85" s="213"/>
      <c r="B85" s="114" t="s">
        <v>84</v>
      </c>
      <c r="C85" s="29" t="s">
        <v>179</v>
      </c>
      <c r="D85" s="30">
        <v>100000</v>
      </c>
    </row>
    <row r="86" spans="1:4" ht="25.5" customHeight="1">
      <c r="A86" s="217"/>
      <c r="B86" s="153"/>
      <c r="C86" s="218"/>
      <c r="D86" s="30"/>
    </row>
    <row r="87" spans="1:4" ht="25.5" customHeight="1">
      <c r="A87" s="230" t="s">
        <v>64</v>
      </c>
      <c r="B87" s="231"/>
      <c r="C87" s="232"/>
      <c r="D87" s="74">
        <f>SUM(D89)</f>
        <v>650000</v>
      </c>
    </row>
    <row r="88" spans="1:4" ht="12.75">
      <c r="A88" s="1"/>
      <c r="B88" s="4"/>
      <c r="C88" s="25"/>
      <c r="D88" s="163"/>
    </row>
    <row r="89" spans="1:4" ht="25.5">
      <c r="A89" s="67" t="s">
        <v>27</v>
      </c>
      <c r="B89" s="139" t="s">
        <v>90</v>
      </c>
      <c r="C89" s="27" t="s">
        <v>60</v>
      </c>
      <c r="D89" s="69">
        <v>650000</v>
      </c>
    </row>
    <row r="90" spans="1:4" ht="12.75">
      <c r="A90" s="57"/>
      <c r="B90" s="4"/>
      <c r="C90" s="25"/>
      <c r="D90" s="12"/>
    </row>
    <row r="91" spans="1:4" ht="25.5" customHeight="1">
      <c r="A91" s="240" t="s">
        <v>144</v>
      </c>
      <c r="B91" s="241"/>
      <c r="C91" s="241"/>
      <c r="D91" s="71">
        <f>SUM(D93)</f>
        <v>7526200</v>
      </c>
    </row>
    <row r="92" spans="1:4" ht="12.75">
      <c r="A92" s="41"/>
      <c r="B92" s="42"/>
      <c r="C92" s="42"/>
      <c r="D92" s="38"/>
    </row>
    <row r="93" spans="1:4" ht="12.75">
      <c r="A93" s="172" t="s">
        <v>5</v>
      </c>
      <c r="B93" s="117"/>
      <c r="C93" s="60"/>
      <c r="D93" s="104">
        <f>SUM(D94:D97)</f>
        <v>7526200</v>
      </c>
    </row>
    <row r="94" spans="1:4" ht="38.25">
      <c r="A94" s="152"/>
      <c r="B94" s="126" t="s">
        <v>159</v>
      </c>
      <c r="C94" s="168" t="s">
        <v>165</v>
      </c>
      <c r="D94" s="215">
        <v>50000</v>
      </c>
    </row>
    <row r="95" spans="1:4" ht="39.75" customHeight="1">
      <c r="A95" s="14"/>
      <c r="B95" s="147" t="s">
        <v>87</v>
      </c>
      <c r="C95" s="107" t="s">
        <v>26</v>
      </c>
      <c r="D95" s="97">
        <v>50000</v>
      </c>
    </row>
    <row r="96" spans="1:4" ht="38.25" customHeight="1">
      <c r="A96" s="14"/>
      <c r="B96" s="126" t="s">
        <v>88</v>
      </c>
      <c r="C96" s="108" t="s">
        <v>35</v>
      </c>
      <c r="D96" s="98">
        <v>529200</v>
      </c>
    </row>
    <row r="97" spans="1:4" ht="140.25">
      <c r="A97" s="89"/>
      <c r="B97" s="126" t="s">
        <v>89</v>
      </c>
      <c r="C97" s="108" t="s">
        <v>197</v>
      </c>
      <c r="D97" s="98">
        <v>6897000</v>
      </c>
    </row>
    <row r="98" spans="1:4" ht="12.75" customHeight="1">
      <c r="A98" s="58"/>
      <c r="B98" s="142"/>
      <c r="C98" s="181"/>
      <c r="D98" s="182"/>
    </row>
    <row r="99" spans="1:4" ht="12.75">
      <c r="A99" s="83"/>
      <c r="B99" s="165"/>
      <c r="C99" s="39"/>
      <c r="D99" s="59"/>
    </row>
    <row r="100" spans="1:4" ht="12.75">
      <c r="A100" s="244" t="s">
        <v>45</v>
      </c>
      <c r="B100" s="245"/>
      <c r="C100" s="246"/>
      <c r="D100" s="85">
        <f>SUM(D102+D108)</f>
        <v>563134</v>
      </c>
    </row>
    <row r="101" spans="1:4" ht="12.75">
      <c r="A101" s="78"/>
      <c r="B101" s="122"/>
      <c r="C101" s="77"/>
      <c r="D101" s="76"/>
    </row>
    <row r="102" spans="1:4" ht="12.75">
      <c r="A102" s="233" t="s">
        <v>168</v>
      </c>
      <c r="B102" s="234"/>
      <c r="C102" s="27"/>
      <c r="D102" s="105">
        <f>SUM(D103:D107)</f>
        <v>562284</v>
      </c>
    </row>
    <row r="103" spans="1:4" ht="37.5" customHeight="1">
      <c r="A103" s="208"/>
      <c r="B103" s="201" t="s">
        <v>166</v>
      </c>
      <c r="C103" s="27" t="s">
        <v>101</v>
      </c>
      <c r="D103" s="59">
        <v>90000</v>
      </c>
    </row>
    <row r="104" spans="1:4" ht="38.25">
      <c r="A104" s="207"/>
      <c r="B104" s="126" t="s">
        <v>99</v>
      </c>
      <c r="C104" s="27" t="s">
        <v>167</v>
      </c>
      <c r="D104" s="59">
        <v>50000</v>
      </c>
    </row>
    <row r="105" spans="1:4" ht="38.25">
      <c r="A105" s="144"/>
      <c r="B105" s="126" t="s">
        <v>93</v>
      </c>
      <c r="C105" s="27" t="s">
        <v>102</v>
      </c>
      <c r="D105" s="59">
        <v>300000</v>
      </c>
    </row>
    <row r="106" spans="1:4" ht="38.25">
      <c r="A106" s="144"/>
      <c r="B106" s="126" t="s">
        <v>202</v>
      </c>
      <c r="C106" s="27" t="s">
        <v>102</v>
      </c>
      <c r="D106" s="59">
        <v>10000</v>
      </c>
    </row>
    <row r="107" spans="1:4" ht="38.25">
      <c r="A107" s="216"/>
      <c r="B107" s="139" t="s">
        <v>100</v>
      </c>
      <c r="C107" s="27" t="s">
        <v>102</v>
      </c>
      <c r="D107" s="59">
        <v>112284</v>
      </c>
    </row>
    <row r="108" spans="1:4" ht="12.75">
      <c r="A108" s="233" t="s">
        <v>198</v>
      </c>
      <c r="B108" s="234"/>
      <c r="C108" s="27"/>
      <c r="D108" s="105">
        <f>D109</f>
        <v>850</v>
      </c>
    </row>
    <row r="109" spans="1:4" ht="25.5">
      <c r="A109" s="219"/>
      <c r="B109" s="126" t="s">
        <v>199</v>
      </c>
      <c r="C109" s="5" t="s">
        <v>200</v>
      </c>
      <c r="D109" s="104">
        <v>850</v>
      </c>
    </row>
    <row r="110" spans="1:4" ht="12.75">
      <c r="A110" s="219"/>
      <c r="B110" s="220"/>
      <c r="C110" s="5"/>
      <c r="D110" s="105"/>
    </row>
    <row r="111" spans="1:4" ht="12.75">
      <c r="A111" s="227" t="s">
        <v>46</v>
      </c>
      <c r="B111" s="228"/>
      <c r="C111" s="229"/>
      <c r="D111" s="71">
        <f>SUM(D113)</f>
        <v>1237000</v>
      </c>
    </row>
    <row r="112" spans="1:4" ht="12.75">
      <c r="A112" s="36"/>
      <c r="B112" s="121"/>
      <c r="C112" s="37"/>
      <c r="D112" s="38"/>
    </row>
    <row r="113" spans="1:4" ht="40.5" customHeight="1">
      <c r="A113" s="67" t="s">
        <v>8</v>
      </c>
      <c r="B113" s="137" t="s">
        <v>95</v>
      </c>
      <c r="C113" s="40" t="s">
        <v>21</v>
      </c>
      <c r="D113" s="104">
        <v>1237000</v>
      </c>
    </row>
    <row r="114" spans="1:4" ht="12.75">
      <c r="A114" s="83"/>
      <c r="B114" s="165"/>
      <c r="C114" s="39"/>
      <c r="D114" s="59"/>
    </row>
    <row r="115" spans="1:4" ht="12.75">
      <c r="A115" s="64" t="s">
        <v>47</v>
      </c>
      <c r="B115" s="111"/>
      <c r="C115" s="32"/>
      <c r="D115" s="71">
        <f>SUM(D117)</f>
        <v>3951000</v>
      </c>
    </row>
    <row r="116" spans="1:4" ht="12.75">
      <c r="A116" s="31"/>
      <c r="B116" s="120"/>
      <c r="C116" s="32"/>
      <c r="D116" s="33"/>
    </row>
    <row r="117" spans="1:4" ht="12.75">
      <c r="A117" s="172" t="s">
        <v>8</v>
      </c>
      <c r="B117" s="117"/>
      <c r="C117" s="60"/>
      <c r="D117" s="104">
        <f>SUM(D118:D121)</f>
        <v>3951000</v>
      </c>
    </row>
    <row r="118" spans="1:4" ht="51.75" customHeight="1">
      <c r="A118" s="34"/>
      <c r="B118" s="126" t="s">
        <v>96</v>
      </c>
      <c r="C118" s="39" t="s">
        <v>19</v>
      </c>
      <c r="D118" s="17">
        <v>597000</v>
      </c>
    </row>
    <row r="119" spans="1:4" ht="39" customHeight="1">
      <c r="A119" s="14"/>
      <c r="B119" s="143" t="s">
        <v>97</v>
      </c>
      <c r="C119" s="40" t="s">
        <v>20</v>
      </c>
      <c r="D119" s="17">
        <v>1278000</v>
      </c>
    </row>
    <row r="120" spans="1:4" ht="25.5">
      <c r="A120" s="14"/>
      <c r="B120" s="143" t="s">
        <v>105</v>
      </c>
      <c r="C120" s="40" t="s">
        <v>188</v>
      </c>
      <c r="D120" s="17">
        <v>1352000</v>
      </c>
    </row>
    <row r="121" spans="1:4" ht="25.5">
      <c r="A121" s="89"/>
      <c r="B121" s="143" t="s">
        <v>108</v>
      </c>
      <c r="C121" s="40" t="s">
        <v>189</v>
      </c>
      <c r="D121" s="17">
        <v>724000</v>
      </c>
    </row>
    <row r="122" spans="1:4" ht="12.75">
      <c r="A122" s="79"/>
      <c r="B122" s="138"/>
      <c r="C122" s="39"/>
      <c r="D122" s="17"/>
    </row>
    <row r="123" spans="1:4" ht="12.75">
      <c r="A123" s="64" t="s">
        <v>48</v>
      </c>
      <c r="B123" s="111"/>
      <c r="C123" s="32"/>
      <c r="D123" s="71">
        <f>SUM(D125)</f>
        <v>521000</v>
      </c>
    </row>
    <row r="124" spans="1:4" ht="12.75">
      <c r="A124" s="31"/>
      <c r="B124" s="120"/>
      <c r="C124" s="32"/>
      <c r="D124" s="33"/>
    </row>
    <row r="125" spans="1:4" ht="25.5">
      <c r="A125" s="67" t="s">
        <v>8</v>
      </c>
      <c r="B125" s="137" t="s">
        <v>98</v>
      </c>
      <c r="C125" s="40" t="s">
        <v>18</v>
      </c>
      <c r="D125" s="104">
        <v>521000</v>
      </c>
    </row>
    <row r="126" spans="1:4" ht="12.75">
      <c r="A126" s="1"/>
      <c r="B126" s="2"/>
      <c r="C126" s="5"/>
      <c r="D126" s="3"/>
    </row>
    <row r="127" spans="1:4" ht="12.75">
      <c r="A127" s="64" t="s">
        <v>49</v>
      </c>
      <c r="B127" s="64"/>
      <c r="C127" s="65"/>
      <c r="D127" s="68">
        <f>SUM(D129)</f>
        <v>7391000</v>
      </c>
    </row>
    <row r="128" spans="1:4" ht="12.75">
      <c r="A128" s="36"/>
      <c r="B128" s="121"/>
      <c r="C128" s="37"/>
      <c r="D128" s="38"/>
    </row>
    <row r="129" spans="1:4" ht="12.75">
      <c r="A129" s="172" t="s">
        <v>8</v>
      </c>
      <c r="B129" s="117"/>
      <c r="C129" s="60"/>
      <c r="D129" s="104">
        <f>SUM(D130:D131)</f>
        <v>7391000</v>
      </c>
    </row>
    <row r="130" spans="1:4" ht="25.5">
      <c r="A130" s="14"/>
      <c r="B130" s="126" t="s">
        <v>96</v>
      </c>
      <c r="C130" s="35" t="s">
        <v>9</v>
      </c>
      <c r="D130" s="15">
        <v>2767000</v>
      </c>
    </row>
    <row r="131" spans="1:4" ht="26.25" customHeight="1">
      <c r="A131" s="89"/>
      <c r="B131" s="143" t="s">
        <v>97</v>
      </c>
      <c r="C131" s="40" t="s">
        <v>10</v>
      </c>
      <c r="D131" s="17">
        <v>4624000</v>
      </c>
    </row>
    <row r="132" spans="1:4" ht="12.75">
      <c r="A132" s="63"/>
      <c r="B132" s="4"/>
      <c r="D132" s="3"/>
    </row>
    <row r="133" spans="1:4" ht="12.75">
      <c r="A133" s="64" t="s">
        <v>50</v>
      </c>
      <c r="B133" s="111"/>
      <c r="C133" s="32"/>
      <c r="D133" s="71">
        <f>SUM(D135)</f>
        <v>1647000</v>
      </c>
    </row>
    <row r="134" spans="1:4" ht="12.75">
      <c r="A134" s="36"/>
      <c r="B134" s="121"/>
      <c r="C134" s="37"/>
      <c r="D134" s="38"/>
    </row>
    <row r="135" spans="1:4" ht="24" customHeight="1">
      <c r="A135" s="67" t="s">
        <v>8</v>
      </c>
      <c r="B135" s="137" t="s">
        <v>95</v>
      </c>
      <c r="C135" s="40" t="s">
        <v>17</v>
      </c>
      <c r="D135" s="104">
        <v>1647000</v>
      </c>
    </row>
    <row r="136" spans="1:4" ht="12.75">
      <c r="A136" s="1"/>
      <c r="B136" s="4"/>
      <c r="D136" s="3"/>
    </row>
    <row r="137" spans="1:4" ht="12.75">
      <c r="A137" s="64" t="s">
        <v>51</v>
      </c>
      <c r="B137" s="111"/>
      <c r="C137" s="32"/>
      <c r="D137" s="71">
        <f>SUM(D139)</f>
        <v>20322000</v>
      </c>
    </row>
    <row r="138" spans="1:4" ht="12.75">
      <c r="A138" s="36"/>
      <c r="B138" s="121"/>
      <c r="C138" s="37"/>
      <c r="D138" s="38"/>
    </row>
    <row r="139" spans="1:4" ht="12.75">
      <c r="A139" s="172" t="s">
        <v>8</v>
      </c>
      <c r="B139" s="117"/>
      <c r="C139" s="60"/>
      <c r="D139" s="104">
        <f>SUM(D140:D145)</f>
        <v>20322000</v>
      </c>
    </row>
    <row r="140" spans="1:4" ht="25.5">
      <c r="A140" s="34"/>
      <c r="B140" s="126" t="s">
        <v>103</v>
      </c>
      <c r="C140" s="39" t="s">
        <v>11</v>
      </c>
      <c r="D140" s="17">
        <v>302000</v>
      </c>
    </row>
    <row r="141" spans="1:4" ht="25.5">
      <c r="A141" s="14"/>
      <c r="B141" s="147" t="s">
        <v>104</v>
      </c>
      <c r="C141" s="151" t="s">
        <v>12</v>
      </c>
      <c r="D141" s="160">
        <v>1003000</v>
      </c>
    </row>
    <row r="142" spans="1:4" ht="25.5">
      <c r="A142" s="14"/>
      <c r="B142" s="126" t="s">
        <v>105</v>
      </c>
      <c r="C142" s="39" t="s">
        <v>13</v>
      </c>
      <c r="D142" s="17">
        <v>9445000</v>
      </c>
    </row>
    <row r="143" spans="1:4" ht="25.5">
      <c r="A143" s="14"/>
      <c r="B143" s="126" t="s">
        <v>106</v>
      </c>
      <c r="C143" s="40" t="s">
        <v>14</v>
      </c>
      <c r="D143" s="17">
        <v>303000</v>
      </c>
    </row>
    <row r="144" spans="1:4" ht="25.5">
      <c r="A144" s="14"/>
      <c r="B144" s="126" t="s">
        <v>107</v>
      </c>
      <c r="C144" s="77" t="s">
        <v>15</v>
      </c>
      <c r="D144" s="160">
        <v>549000</v>
      </c>
    </row>
    <row r="145" spans="1:4" ht="25.5">
      <c r="A145" s="89"/>
      <c r="B145" s="143" t="s">
        <v>108</v>
      </c>
      <c r="C145" s="151" t="s">
        <v>16</v>
      </c>
      <c r="D145" s="160">
        <v>8720000</v>
      </c>
    </row>
    <row r="146" spans="1:4" ht="11.25" customHeight="1">
      <c r="A146" s="1"/>
      <c r="B146" s="2"/>
      <c r="C146" s="2"/>
      <c r="D146" s="3"/>
    </row>
    <row r="147" spans="1:4" ht="12" customHeight="1">
      <c r="A147" s="64" t="s">
        <v>52</v>
      </c>
      <c r="B147" s="111"/>
      <c r="C147" s="32"/>
      <c r="D147" s="71">
        <f>SUM(D149)</f>
        <v>1731400</v>
      </c>
    </row>
    <row r="148" spans="1:4" ht="10.5" customHeight="1">
      <c r="A148" s="36"/>
      <c r="B148" s="121"/>
      <c r="C148" s="37"/>
      <c r="D148" s="38"/>
    </row>
    <row r="149" spans="1:4" ht="12" customHeight="1">
      <c r="A149" s="172" t="s">
        <v>8</v>
      </c>
      <c r="B149" s="117"/>
      <c r="C149" s="60"/>
      <c r="D149" s="104">
        <f>SUM(D150:D153)</f>
        <v>1731400</v>
      </c>
    </row>
    <row r="150" spans="1:4" ht="25.5">
      <c r="A150" s="14"/>
      <c r="B150" s="145" t="s">
        <v>109</v>
      </c>
      <c r="C150" s="35" t="s">
        <v>22</v>
      </c>
      <c r="D150" s="15">
        <v>260000</v>
      </c>
    </row>
    <row r="151" spans="1:4" ht="25.5">
      <c r="A151" s="14"/>
      <c r="B151" s="126" t="s">
        <v>79</v>
      </c>
      <c r="C151" s="39" t="s">
        <v>23</v>
      </c>
      <c r="D151" s="17">
        <v>223400</v>
      </c>
    </row>
    <row r="152" spans="1:4" ht="25.5">
      <c r="A152" s="14"/>
      <c r="B152" s="146" t="s">
        <v>92</v>
      </c>
      <c r="C152" s="35" t="s">
        <v>24</v>
      </c>
      <c r="D152" s="15">
        <v>683000</v>
      </c>
    </row>
    <row r="153" spans="1:4" ht="25.5">
      <c r="A153" s="89"/>
      <c r="B153" s="126" t="s">
        <v>110</v>
      </c>
      <c r="C153" s="39" t="s">
        <v>25</v>
      </c>
      <c r="D153" s="17">
        <v>565000</v>
      </c>
    </row>
    <row r="154" spans="1:4" ht="11.25" customHeight="1">
      <c r="A154" s="63"/>
      <c r="B154" s="4"/>
      <c r="D154" s="3"/>
    </row>
    <row r="155" spans="1:4" ht="26.25" customHeight="1">
      <c r="A155" s="240" t="s">
        <v>111</v>
      </c>
      <c r="B155" s="241"/>
      <c r="C155" s="241"/>
      <c r="D155" s="81">
        <f>SUM(D157)</f>
        <v>800000</v>
      </c>
    </row>
    <row r="156" spans="1:4" ht="12" customHeight="1">
      <c r="A156" s="41"/>
      <c r="B156" s="42"/>
      <c r="C156" s="42"/>
      <c r="D156" s="43"/>
    </row>
    <row r="157" spans="1:4" ht="25.5" customHeight="1">
      <c r="A157" s="67" t="s">
        <v>8</v>
      </c>
      <c r="B157" s="126" t="s">
        <v>66</v>
      </c>
      <c r="C157" s="168" t="s">
        <v>61</v>
      </c>
      <c r="D157" s="104">
        <v>800000</v>
      </c>
    </row>
    <row r="158" spans="1:4" ht="12.75">
      <c r="A158" s="172"/>
      <c r="B158" s="139"/>
      <c r="C158" s="197"/>
      <c r="D158" s="105"/>
    </row>
    <row r="159" spans="1:4" ht="12.75">
      <c r="A159" s="66" t="s">
        <v>53</v>
      </c>
      <c r="B159" s="61"/>
      <c r="C159" s="112"/>
      <c r="D159" s="71">
        <f>SUM(D161)</f>
        <v>5699243</v>
      </c>
    </row>
    <row r="160" spans="1:4" ht="12" customHeight="1">
      <c r="A160" s="57"/>
      <c r="B160" s="2"/>
      <c r="C160" s="5"/>
      <c r="D160" s="18"/>
    </row>
    <row r="161" spans="1:4" ht="12.75">
      <c r="A161" s="72" t="s">
        <v>7</v>
      </c>
      <c r="B161" s="75"/>
      <c r="C161" s="26"/>
      <c r="D161" s="69">
        <f>SUM(D162:D177)</f>
        <v>5699243</v>
      </c>
    </row>
    <row r="162" spans="1:4" ht="25.5">
      <c r="A162" s="221"/>
      <c r="B162" s="114" t="s">
        <v>66</v>
      </c>
      <c r="C162" s="27" t="s">
        <v>161</v>
      </c>
      <c r="D162" s="69">
        <v>783066</v>
      </c>
    </row>
    <row r="163" spans="1:4" ht="25.5">
      <c r="A163" s="7"/>
      <c r="B163" s="114" t="s">
        <v>112</v>
      </c>
      <c r="C163" s="27" t="s">
        <v>187</v>
      </c>
      <c r="D163" s="28">
        <v>995740</v>
      </c>
    </row>
    <row r="164" spans="1:4" ht="25.5">
      <c r="A164" s="8"/>
      <c r="B164" s="114" t="s">
        <v>112</v>
      </c>
      <c r="C164" s="27" t="s">
        <v>169</v>
      </c>
      <c r="D164" s="28">
        <v>91680</v>
      </c>
    </row>
    <row r="165" spans="1:4" ht="38.25">
      <c r="A165" s="206"/>
      <c r="B165" s="126" t="s">
        <v>112</v>
      </c>
      <c r="C165" s="168" t="s">
        <v>132</v>
      </c>
      <c r="D165" s="198">
        <v>48900</v>
      </c>
    </row>
    <row r="166" spans="1:4" ht="25.5">
      <c r="A166" s="8"/>
      <c r="B166" s="114" t="s">
        <v>113</v>
      </c>
      <c r="C166" s="27" t="s">
        <v>170</v>
      </c>
      <c r="D166" s="28">
        <v>1439000</v>
      </c>
    </row>
    <row r="167" spans="1:4" ht="39" customHeight="1">
      <c r="A167" s="8"/>
      <c r="B167" s="148" t="s">
        <v>113</v>
      </c>
      <c r="C167" s="29" t="s">
        <v>181</v>
      </c>
      <c r="D167" s="205">
        <v>323000</v>
      </c>
    </row>
    <row r="168" spans="1:4" ht="25.5">
      <c r="A168" s="8"/>
      <c r="B168" s="141" t="s">
        <v>113</v>
      </c>
      <c r="C168" s="27" t="s">
        <v>196</v>
      </c>
      <c r="D168" s="28">
        <v>364736</v>
      </c>
    </row>
    <row r="169" spans="1:4" ht="38.25">
      <c r="A169" s="8"/>
      <c r="B169" s="114" t="s">
        <v>114</v>
      </c>
      <c r="C169" s="27" t="s">
        <v>182</v>
      </c>
      <c r="D169" s="28">
        <v>56200</v>
      </c>
    </row>
    <row r="170" spans="1:4" ht="25.5">
      <c r="A170" s="8"/>
      <c r="B170" s="114" t="s">
        <v>114</v>
      </c>
      <c r="C170" s="27" t="s">
        <v>183</v>
      </c>
      <c r="D170" s="28">
        <v>630000</v>
      </c>
    </row>
    <row r="171" spans="1:4" ht="25.5">
      <c r="A171" s="8"/>
      <c r="B171" s="114" t="s">
        <v>114</v>
      </c>
      <c r="C171" s="27" t="s">
        <v>174</v>
      </c>
      <c r="D171" s="28">
        <v>401030</v>
      </c>
    </row>
    <row r="172" spans="1:4" ht="25.5">
      <c r="A172" s="8"/>
      <c r="B172" s="114" t="s">
        <v>115</v>
      </c>
      <c r="C172" s="27" t="s">
        <v>173</v>
      </c>
      <c r="D172" s="28">
        <v>369000</v>
      </c>
    </row>
    <row r="173" spans="1:4" ht="25.5">
      <c r="A173" s="8"/>
      <c r="B173" s="114" t="s">
        <v>115</v>
      </c>
      <c r="C173" s="27" t="s">
        <v>190</v>
      </c>
      <c r="D173" s="28">
        <v>35700</v>
      </c>
    </row>
    <row r="174" spans="1:4" ht="25.5">
      <c r="A174" s="8"/>
      <c r="B174" s="148" t="s">
        <v>94</v>
      </c>
      <c r="C174" s="29" t="s">
        <v>172</v>
      </c>
      <c r="D174" s="150">
        <v>60777</v>
      </c>
    </row>
    <row r="175" spans="1:4" ht="25.5">
      <c r="A175" s="8"/>
      <c r="B175" s="114" t="s">
        <v>94</v>
      </c>
      <c r="C175" s="27" t="s">
        <v>171</v>
      </c>
      <c r="D175" s="44">
        <v>24680</v>
      </c>
    </row>
    <row r="176" spans="1:4" ht="25.5">
      <c r="A176" s="8"/>
      <c r="B176" s="202" t="s">
        <v>94</v>
      </c>
      <c r="C176" s="203" t="s">
        <v>191</v>
      </c>
      <c r="D176" s="204">
        <v>35734</v>
      </c>
    </row>
    <row r="177" spans="1:4" ht="25.5">
      <c r="A177" s="8"/>
      <c r="B177" s="202" t="s">
        <v>94</v>
      </c>
      <c r="C177" s="203" t="s">
        <v>175</v>
      </c>
      <c r="D177" s="204">
        <v>40000</v>
      </c>
    </row>
    <row r="178" spans="1:4" ht="12.75">
      <c r="A178" s="199"/>
      <c r="B178" s="137"/>
      <c r="C178" s="200"/>
      <c r="D178" s="198"/>
    </row>
    <row r="179" spans="1:4" ht="12.75">
      <c r="A179" s="66" t="s">
        <v>54</v>
      </c>
      <c r="B179" s="61"/>
      <c r="C179" s="112"/>
      <c r="D179" s="71">
        <f>SUM(D181)</f>
        <v>3213541</v>
      </c>
    </row>
    <row r="180" spans="1:4" ht="13.5" customHeight="1">
      <c r="A180" s="1"/>
      <c r="B180" s="2"/>
      <c r="C180" s="5"/>
      <c r="D180" s="18"/>
    </row>
    <row r="181" spans="1:4" ht="12.75">
      <c r="A181" s="72" t="s">
        <v>7</v>
      </c>
      <c r="B181" s="123"/>
      <c r="C181" s="9"/>
      <c r="D181" s="69">
        <f>SUM(D182:D186)</f>
        <v>3213541</v>
      </c>
    </row>
    <row r="182" spans="1:4" ht="51">
      <c r="A182" s="8"/>
      <c r="B182" s="114" t="s">
        <v>112</v>
      </c>
      <c r="C182" s="27" t="s">
        <v>176</v>
      </c>
      <c r="D182" s="28">
        <v>2325305</v>
      </c>
    </row>
    <row r="183" spans="1:4" ht="24.75" customHeight="1">
      <c r="A183" s="8"/>
      <c r="B183" s="141" t="s">
        <v>112</v>
      </c>
      <c r="C183" s="27" t="s">
        <v>177</v>
      </c>
      <c r="D183" s="28">
        <v>24192</v>
      </c>
    </row>
    <row r="184" spans="1:4" ht="38.25">
      <c r="A184" s="8"/>
      <c r="B184" s="114" t="s">
        <v>116</v>
      </c>
      <c r="C184" s="27" t="s">
        <v>184</v>
      </c>
      <c r="D184" s="28">
        <v>837495</v>
      </c>
    </row>
    <row r="185" spans="1:4" ht="51">
      <c r="A185" s="9"/>
      <c r="B185" s="114" t="s">
        <v>94</v>
      </c>
      <c r="C185" s="27" t="s">
        <v>195</v>
      </c>
      <c r="D185" s="28">
        <v>26549</v>
      </c>
    </row>
    <row r="186" spans="1:4" ht="13.5" customHeight="1">
      <c r="A186" s="1"/>
      <c r="B186" s="2"/>
      <c r="C186" s="2"/>
      <c r="D186" s="3"/>
    </row>
    <row r="187" spans="1:4" ht="12.75">
      <c r="A187" s="61" t="s">
        <v>55</v>
      </c>
      <c r="B187" s="91"/>
      <c r="C187" s="2"/>
      <c r="D187" s="71">
        <f>SUM(D189+D204)</f>
        <v>54209403</v>
      </c>
    </row>
    <row r="188" spans="1:4" ht="12.75" customHeight="1">
      <c r="A188" s="46"/>
      <c r="B188" s="4"/>
      <c r="C188" s="4"/>
      <c r="D188" s="47"/>
    </row>
    <row r="189" spans="1:4" ht="12.75">
      <c r="A189" s="75" t="s">
        <v>27</v>
      </c>
      <c r="B189" s="184"/>
      <c r="C189" s="2"/>
      <c r="D189" s="69">
        <f>SUM(D195+D194+D193+D192+D191+D190)</f>
        <v>52580700</v>
      </c>
    </row>
    <row r="190" spans="1:4" ht="25.5">
      <c r="A190" s="109"/>
      <c r="B190" s="126" t="s">
        <v>117</v>
      </c>
      <c r="C190" s="135" t="s">
        <v>71</v>
      </c>
      <c r="D190" s="128">
        <v>16880000</v>
      </c>
    </row>
    <row r="191" spans="1:4" ht="25.5">
      <c r="A191" s="115"/>
      <c r="B191" s="126" t="s">
        <v>118</v>
      </c>
      <c r="C191" s="27" t="s">
        <v>73</v>
      </c>
      <c r="D191" s="28">
        <v>8646000</v>
      </c>
    </row>
    <row r="192" spans="1:4" ht="25.5">
      <c r="A192" s="115"/>
      <c r="B192" s="126" t="s">
        <v>119</v>
      </c>
      <c r="C192" s="135" t="s">
        <v>72</v>
      </c>
      <c r="D192" s="128">
        <v>1244000</v>
      </c>
    </row>
    <row r="193" spans="1:4" ht="25.5">
      <c r="A193" s="115"/>
      <c r="B193" s="126" t="s">
        <v>120</v>
      </c>
      <c r="C193" s="135" t="s">
        <v>74</v>
      </c>
      <c r="D193" s="128">
        <v>11024000</v>
      </c>
    </row>
    <row r="194" spans="1:4" ht="25.5">
      <c r="A194" s="115"/>
      <c r="B194" s="126" t="s">
        <v>121</v>
      </c>
      <c r="C194" s="135" t="s">
        <v>75</v>
      </c>
      <c r="D194" s="128">
        <v>8438000</v>
      </c>
    </row>
    <row r="195" spans="1:4" ht="12.75">
      <c r="A195" s="209"/>
      <c r="B195" s="10"/>
      <c r="C195" s="32" t="s">
        <v>39</v>
      </c>
      <c r="D195" s="56">
        <f>D197+D199+D200+D201+D202</f>
        <v>6348700</v>
      </c>
    </row>
    <row r="196" spans="1:4" ht="12.75">
      <c r="A196" s="92"/>
      <c r="B196" s="145">
        <v>921</v>
      </c>
      <c r="C196" s="94" t="s">
        <v>40</v>
      </c>
      <c r="D196" s="93"/>
    </row>
    <row r="197" spans="1:4" ht="12.75">
      <c r="A197" s="92"/>
      <c r="B197" s="147">
        <v>92106</v>
      </c>
      <c r="C197" s="100" t="s">
        <v>69</v>
      </c>
      <c r="D197" s="101">
        <v>5288000</v>
      </c>
    </row>
    <row r="198" spans="1:4" ht="12.75">
      <c r="A198" s="92"/>
      <c r="B198" s="145">
        <v>921</v>
      </c>
      <c r="C198" s="95" t="s">
        <v>41</v>
      </c>
      <c r="D198" s="96"/>
    </row>
    <row r="199" spans="1:4" ht="12.75">
      <c r="A199" s="92"/>
      <c r="B199" s="147">
        <v>92106</v>
      </c>
      <c r="C199" s="157" t="s">
        <v>69</v>
      </c>
      <c r="D199" s="101">
        <v>480000</v>
      </c>
    </row>
    <row r="200" spans="1:4" ht="26.25" customHeight="1">
      <c r="A200" s="92"/>
      <c r="B200" s="126" t="s">
        <v>118</v>
      </c>
      <c r="C200" s="158" t="s">
        <v>127</v>
      </c>
      <c r="D200" s="17">
        <v>171000</v>
      </c>
    </row>
    <row r="201" spans="1:4" ht="25.5">
      <c r="A201" s="92"/>
      <c r="B201" s="126" t="s">
        <v>120</v>
      </c>
      <c r="C201" s="158" t="s">
        <v>128</v>
      </c>
      <c r="D201" s="17">
        <v>175700</v>
      </c>
    </row>
    <row r="202" spans="1:4" ht="25.5">
      <c r="A202" s="99"/>
      <c r="B202" s="126" t="s">
        <v>121</v>
      </c>
      <c r="C202" s="159" t="s">
        <v>129</v>
      </c>
      <c r="D202" s="160">
        <v>234000</v>
      </c>
    </row>
    <row r="203" spans="1:4" ht="14.25" customHeight="1">
      <c r="A203" s="175"/>
      <c r="B203" s="32"/>
      <c r="C203" s="55"/>
      <c r="D203" s="45" t="s">
        <v>148</v>
      </c>
    </row>
    <row r="204" spans="1:4" ht="25.5">
      <c r="A204" s="210" t="s">
        <v>36</v>
      </c>
      <c r="B204" s="145">
        <v>921</v>
      </c>
      <c r="C204" s="134" t="s">
        <v>42</v>
      </c>
      <c r="D204" s="69">
        <f>SUM(D205)</f>
        <v>1628703</v>
      </c>
    </row>
    <row r="205" spans="1:4" ht="14.25" customHeight="1">
      <c r="A205" s="92"/>
      <c r="B205" s="149">
        <v>92118</v>
      </c>
      <c r="C205" s="158" t="s">
        <v>129</v>
      </c>
      <c r="D205" s="93">
        <v>1628703</v>
      </c>
    </row>
    <row r="206" spans="1:4" ht="15" customHeight="1">
      <c r="A206" s="1"/>
      <c r="B206" s="2"/>
      <c r="C206" s="2"/>
      <c r="D206" s="3"/>
    </row>
    <row r="207" spans="1:4" ht="12.75">
      <c r="A207" s="66" t="s">
        <v>56</v>
      </c>
      <c r="B207" s="91"/>
      <c r="C207" s="2"/>
      <c r="D207" s="71">
        <f>SUM(D209)</f>
        <v>57680</v>
      </c>
    </row>
    <row r="208" spans="1:4" ht="12.75" customHeight="1">
      <c r="A208" s="1"/>
      <c r="B208" s="2"/>
      <c r="C208" s="2"/>
      <c r="D208" s="3"/>
    </row>
    <row r="209" spans="1:4" ht="25.5">
      <c r="A209" s="67" t="s">
        <v>27</v>
      </c>
      <c r="B209" s="139" t="s">
        <v>90</v>
      </c>
      <c r="C209" s="27" t="s">
        <v>28</v>
      </c>
      <c r="D209" s="69">
        <v>57680</v>
      </c>
    </row>
    <row r="210" spans="1:4" ht="12" customHeight="1">
      <c r="A210" s="1"/>
      <c r="B210" s="4"/>
      <c r="D210" s="3"/>
    </row>
    <row r="211" spans="1:4" ht="12.75">
      <c r="A211" s="66" t="s">
        <v>57</v>
      </c>
      <c r="B211" s="91"/>
      <c r="C211" s="2"/>
      <c r="D211" s="71">
        <f>SUM(D213)</f>
        <v>4080000</v>
      </c>
    </row>
    <row r="212" spans="1:4" ht="12.75" customHeight="1">
      <c r="A212" s="1"/>
      <c r="B212" s="2"/>
      <c r="C212" s="2"/>
      <c r="D212" s="3"/>
    </row>
    <row r="213" spans="1:4" ht="89.25" customHeight="1">
      <c r="A213" s="67" t="s">
        <v>36</v>
      </c>
      <c r="B213" s="126" t="s">
        <v>122</v>
      </c>
      <c r="C213" s="48" t="s">
        <v>192</v>
      </c>
      <c r="D213" s="161">
        <v>4080000</v>
      </c>
    </row>
    <row r="214" spans="1:4" ht="12.75" customHeight="1">
      <c r="A214" s="169"/>
      <c r="B214" s="170"/>
      <c r="C214" s="171"/>
      <c r="D214" s="110"/>
    </row>
    <row r="215" spans="1:4" ht="12.75" customHeight="1">
      <c r="A215" s="191" t="s">
        <v>137</v>
      </c>
      <c r="B215" s="170"/>
      <c r="C215" s="171"/>
      <c r="D215" s="194">
        <f>SUM(D217)</f>
        <v>1550000</v>
      </c>
    </row>
    <row r="216" spans="1:4" ht="12.75" customHeight="1">
      <c r="A216" s="169"/>
      <c r="B216" s="170"/>
      <c r="C216" s="171"/>
      <c r="D216" s="110"/>
    </row>
    <row r="217" spans="1:4" ht="25.5">
      <c r="A217" s="187" t="s">
        <v>63</v>
      </c>
      <c r="B217" s="189" t="s">
        <v>136</v>
      </c>
      <c r="C217" s="171" t="s">
        <v>138</v>
      </c>
      <c r="D217" s="190">
        <v>1550000</v>
      </c>
    </row>
    <row r="218" spans="1:4" ht="12.75">
      <c r="A218" s="187"/>
      <c r="B218" s="196"/>
      <c r="C218" s="171"/>
      <c r="D218" s="188"/>
    </row>
    <row r="219" spans="1:4" ht="12.75">
      <c r="A219" s="191" t="s">
        <v>147</v>
      </c>
      <c r="B219" s="193"/>
      <c r="C219" s="171"/>
      <c r="D219" s="195">
        <f>SUM(D221)</f>
        <v>400000</v>
      </c>
    </row>
    <row r="220" spans="1:4" ht="12.75">
      <c r="A220" s="187"/>
      <c r="B220" s="193"/>
      <c r="C220" s="171"/>
      <c r="D220" s="188"/>
    </row>
    <row r="221" spans="1:4" ht="25.5">
      <c r="A221" s="187" t="s">
        <v>63</v>
      </c>
      <c r="B221" s="189" t="s">
        <v>136</v>
      </c>
      <c r="C221" s="171" t="s">
        <v>201</v>
      </c>
      <c r="D221" s="190">
        <v>400000</v>
      </c>
    </row>
    <row r="222" spans="1:4" ht="12.75" customHeight="1">
      <c r="A222" s="169"/>
      <c r="B222" s="170"/>
      <c r="C222" s="171"/>
      <c r="D222" s="110"/>
    </row>
    <row r="223" spans="1:4" ht="38.25" customHeight="1">
      <c r="A223" s="224" t="s">
        <v>58</v>
      </c>
      <c r="B223" s="225"/>
      <c r="C223" s="226"/>
      <c r="D223" s="71">
        <f>SUM(D225)</f>
        <v>100000</v>
      </c>
    </row>
    <row r="224" spans="1:4" ht="12.75" customHeight="1">
      <c r="A224" s="51"/>
      <c r="B224" s="5"/>
      <c r="C224" s="2"/>
      <c r="D224" s="3"/>
    </row>
    <row r="225" spans="1:4" ht="39" customHeight="1">
      <c r="A225" s="80" t="s">
        <v>37</v>
      </c>
      <c r="B225" s="126" t="s">
        <v>123</v>
      </c>
      <c r="C225" s="48" t="s">
        <v>193</v>
      </c>
      <c r="D225" s="161">
        <v>100000</v>
      </c>
    </row>
    <row r="226" spans="1:4" ht="13.5" customHeight="1">
      <c r="A226" s="106"/>
      <c r="B226" s="49"/>
      <c r="C226" s="49"/>
      <c r="D226" s="110"/>
    </row>
    <row r="227" spans="1:4" ht="12" customHeight="1">
      <c r="A227" s="1"/>
      <c r="B227" s="2"/>
      <c r="C227" s="2"/>
      <c r="D227" s="3"/>
    </row>
    <row r="228" spans="1:4" ht="24.75" customHeight="1">
      <c r="A228" s="224" t="s">
        <v>185</v>
      </c>
      <c r="B228" s="225"/>
      <c r="C228" s="225"/>
      <c r="D228" s="71">
        <f>SUM(D230)</f>
        <v>220000</v>
      </c>
    </row>
    <row r="229" spans="1:4" ht="12.75" customHeight="1">
      <c r="A229" s="1"/>
      <c r="B229" s="2"/>
      <c r="C229" s="2"/>
      <c r="D229" s="3"/>
    </row>
    <row r="230" spans="1:4" ht="38.25" customHeight="1">
      <c r="A230" s="67" t="s">
        <v>27</v>
      </c>
      <c r="B230" s="126" t="s">
        <v>124</v>
      </c>
      <c r="C230" s="5" t="s">
        <v>194</v>
      </c>
      <c r="D230" s="69">
        <v>220000</v>
      </c>
    </row>
    <row r="231" spans="1:4" ht="57.75" customHeight="1">
      <c r="A231" s="237" t="s">
        <v>205</v>
      </c>
      <c r="B231" s="238"/>
      <c r="C231" s="238"/>
      <c r="D231" s="223">
        <f>D232</f>
        <v>558450</v>
      </c>
    </row>
    <row r="232" spans="1:4" ht="38.25" customHeight="1">
      <c r="A232" s="172" t="s">
        <v>203</v>
      </c>
      <c r="B232" s="126" t="s">
        <v>204</v>
      </c>
      <c r="C232" s="5" t="s">
        <v>206</v>
      </c>
      <c r="D232" s="222">
        <v>558450</v>
      </c>
    </row>
    <row r="233" spans="1:4" ht="14.25" customHeight="1">
      <c r="A233" s="1"/>
      <c r="B233" s="2"/>
      <c r="C233" s="2"/>
      <c r="D233" s="3"/>
    </row>
    <row r="234" spans="1:6" ht="15">
      <c r="A234" s="86" t="s">
        <v>38</v>
      </c>
      <c r="B234" s="87"/>
      <c r="C234" s="87"/>
      <c r="D234" s="88">
        <f>SUM(D11+D22+D36)</f>
        <v>157668356</v>
      </c>
      <c r="F234">
        <v>151041273</v>
      </c>
    </row>
    <row r="235" ht="39.75" customHeight="1"/>
    <row r="239" ht="53.25" customHeight="1"/>
  </sheetData>
  <mergeCells count="20">
    <mergeCell ref="A231:C231"/>
    <mergeCell ref="A6:D6"/>
    <mergeCell ref="A155:C155"/>
    <mergeCell ref="A22:C22"/>
    <mergeCell ref="A36:C36"/>
    <mergeCell ref="A91:C91"/>
    <mergeCell ref="A75:C75"/>
    <mergeCell ref="A100:C100"/>
    <mergeCell ref="A102:B102"/>
    <mergeCell ref="A68:C68"/>
    <mergeCell ref="A42:C42"/>
    <mergeCell ref="A13:C13"/>
    <mergeCell ref="A24:C24"/>
    <mergeCell ref="A62:C62"/>
    <mergeCell ref="A228:C228"/>
    <mergeCell ref="A223:C223"/>
    <mergeCell ref="A111:C111"/>
    <mergeCell ref="A80:C80"/>
    <mergeCell ref="A87:C87"/>
    <mergeCell ref="A108:B108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2007-03-13T12:06:30Z</cp:lastPrinted>
  <dcterms:created xsi:type="dcterms:W3CDTF">2006-02-23T11:04:19Z</dcterms:created>
  <dcterms:modified xsi:type="dcterms:W3CDTF">2007-03-13T12:12:08Z</dcterms:modified>
  <cp:category/>
  <cp:version/>
  <cp:contentType/>
  <cp:contentStatus/>
</cp:coreProperties>
</file>