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'Arkusz1'!$16:$16</definedName>
  </definedNames>
  <calcPr fullCalcOnLoad="1"/>
</workbook>
</file>

<file path=xl/sharedStrings.xml><?xml version="1.0" encoding="utf-8"?>
<sst xmlns="http://schemas.openxmlformats.org/spreadsheetml/2006/main" count="323" uniqueCount="163">
  <si>
    <t>Lp.</t>
  </si>
  <si>
    <t>Projekt</t>
  </si>
  <si>
    <t>w tym:</t>
  </si>
  <si>
    <t>Planowane wydatki</t>
  </si>
  <si>
    <t>środki z budżetu UE</t>
  </si>
  <si>
    <t>środki z budżetu krajowego</t>
  </si>
  <si>
    <t>z tego:</t>
  </si>
  <si>
    <t>wydatki razem</t>
  </si>
  <si>
    <t>pożyczki i kredyty</t>
  </si>
  <si>
    <t>obligacje</t>
  </si>
  <si>
    <t>pozostałe **</t>
  </si>
  <si>
    <t>Środki z budżetu UE</t>
  </si>
  <si>
    <t>pozostałe</t>
  </si>
  <si>
    <t>Środki z budżetu krajowego **</t>
  </si>
  <si>
    <t>Wydatki Razem</t>
  </si>
  <si>
    <t>(10+11+12)</t>
  </si>
  <si>
    <t>(6+7)</t>
  </si>
  <si>
    <t>(9+13)</t>
  </si>
  <si>
    <t>(14+15+16+17)</t>
  </si>
  <si>
    <t>Wydatki majątkowe razem</t>
  </si>
  <si>
    <t>1.1</t>
  </si>
  <si>
    <t>..................</t>
  </si>
  <si>
    <t>................</t>
  </si>
  <si>
    <t>1.2</t>
  </si>
  <si>
    <t>Wydatki bieżące razem</t>
  </si>
  <si>
    <t>** środki własne JTS, współfinansowanie z budżetu państwa oraz inne</t>
  </si>
  <si>
    <t>*  wydatki obejmują wydatki bieżące i majątkowe (dotyczące inwestycji rocznych i ujętych w wieloletnim programie inwestycyjnym)</t>
  </si>
  <si>
    <t>x</t>
  </si>
  <si>
    <t>z tego źródła finansowania:</t>
  </si>
  <si>
    <t>Wydatki w okresie realizacji projektu (całkowita wartość Projektu)</t>
  </si>
  <si>
    <t>pożyczki na prefinan-              sowanie z budżetu państwa</t>
  </si>
  <si>
    <t>Klasyfi-                 kacja (dział, rozdział)</t>
  </si>
  <si>
    <t>z tego                                      2004</t>
  </si>
  <si>
    <t>Wydatki* na programy i projekty realizowane</t>
  </si>
  <si>
    <r>
      <t xml:space="preserve">Program: </t>
    </r>
    <r>
      <rPr>
        <b/>
        <sz val="8"/>
        <rFont val="Arial CE"/>
        <family val="2"/>
      </rPr>
      <t>ZPORR</t>
    </r>
  </si>
  <si>
    <t>Działanie: 1.5 Infrastruktura społeczeństwa informacyjnego</t>
  </si>
  <si>
    <t>Razem</t>
  </si>
  <si>
    <t>Rady Miejskiej w Łodzi</t>
  </si>
  <si>
    <t>Priorytet: 1. Rozbudowa i modernizacja infrastruktury służącej wzmacnianiu konkurencyjności regionów</t>
  </si>
  <si>
    <t>2.1</t>
  </si>
  <si>
    <t>2.2</t>
  </si>
  <si>
    <t>Priorytet: 2 Bezpieczniejsza infrastruktura drogowa</t>
  </si>
  <si>
    <t>Działanie: 2.2 Usprawnienie przejazdów drogami krajowymi przez miasta na prawach powiatu</t>
  </si>
  <si>
    <t>1.3</t>
  </si>
  <si>
    <t>2.3</t>
  </si>
  <si>
    <r>
      <t xml:space="preserve">Program: </t>
    </r>
    <r>
      <rPr>
        <b/>
        <sz val="8"/>
        <rFont val="Arial CE"/>
        <family val="2"/>
      </rPr>
      <t>Fundusz Spójności</t>
    </r>
  </si>
  <si>
    <t>Nazwa projektu: Oczyszczanie ścieków w Łodzi (Faza I)</t>
  </si>
  <si>
    <t>Nazwa projektu: Gospodarka odpadami komunalnymi w Łodzi</t>
  </si>
  <si>
    <r>
      <t xml:space="preserve">Program: </t>
    </r>
    <r>
      <rPr>
        <b/>
        <sz val="8"/>
        <rFont val="Arial CE"/>
        <family val="2"/>
      </rPr>
      <t>Sektorowy Program Operacyjny Transport</t>
    </r>
  </si>
  <si>
    <t>2.4</t>
  </si>
  <si>
    <t xml:space="preserve">Priorytet: I Aktywna polityka rynku pracy oraz integracji zawodowej i społecznej </t>
  </si>
  <si>
    <t>Działanie: 1.5 Promocja aktywnej polityki społecznej poprzez wsparcie grup szczególnego ryzyka</t>
  </si>
  <si>
    <t>Nazwa projektu: Kultura i tradycja włókienniczej Łodzi dla bezrobotnych</t>
  </si>
  <si>
    <t xml:space="preserve">Priorytet: Rozbudowa i modernizacja infrastruktury służącej wzmacnianiu konkurencyjności regionów </t>
  </si>
  <si>
    <t>Nazwa projektu: System Informacji o Terenie dla miasta Łodzi - faza V</t>
  </si>
  <si>
    <t>Program: Wspólnoty Europejskiej SOCRATES - COMENIUS</t>
  </si>
  <si>
    <t>2.5</t>
  </si>
  <si>
    <t>Nazwa projektu: Przebudowa drogi krajowej Nr 1 - Al. Włókniarzy na odcinku od ul. Zgierskiej do ul. Pabianickiej (nr projektu SPOT/2.2/39/04)</t>
  </si>
  <si>
    <t>Nazwa projektu: Pozyskanie sprzętu do modernizacji oferty edukacyjnej z zakresu grafiki komputerowej</t>
  </si>
  <si>
    <t xml:space="preserve"> </t>
  </si>
  <si>
    <t>A</t>
  </si>
  <si>
    <t>I. Środki na realizację programów przedakcesyjnych</t>
  </si>
  <si>
    <t>II Fundusze strukturalne</t>
  </si>
  <si>
    <t>III Fundusz Spójności</t>
  </si>
  <si>
    <t>3.1</t>
  </si>
  <si>
    <t>3.2</t>
  </si>
  <si>
    <t>B</t>
  </si>
  <si>
    <t>IV Inne środki</t>
  </si>
  <si>
    <t>I</t>
  </si>
  <si>
    <t>Razem - Wydatki na programy i projekty związane z realizacją zadań j.s.t. (A+B)</t>
  </si>
  <si>
    <t>II</t>
  </si>
  <si>
    <t>OGÓŁEM  (I+II)</t>
  </si>
  <si>
    <t>Razem - Wydatki na programy       i projekty - pozostałe (nie związane z realizacją zadań j.s.t.)</t>
  </si>
  <si>
    <t>Działanie: 1.4 Rozwój turystyki i kultury</t>
  </si>
  <si>
    <t>Nazwa projektu: Kultura i tradycja włókienniczej Łodzi - Modernizacja i zagospodarowanie kompleksu fabrycznego Geyera</t>
  </si>
  <si>
    <r>
      <t xml:space="preserve">Program: </t>
    </r>
    <r>
      <rPr>
        <b/>
        <sz val="8"/>
        <rFont val="Arial CE"/>
        <family val="2"/>
      </rPr>
      <t>INTERREG III B BSR (Baltic Sea Region)</t>
    </r>
  </si>
  <si>
    <t>Priorytet: Wspieranie tworzenia instytucji oraz wzmacnianie transnarodowego rozwoju przestrzennego</t>
  </si>
  <si>
    <t>Nazwa projektu: Orientacja na zdrowie i dobrostan społeczny w Regionie Morza Bałtyckiego/HEPRO</t>
  </si>
  <si>
    <t>ze środków pochodzących z budżetu Unii Europejskiej, o których mowa w art. 5 ust. 3 pkt 1, 2 i 4 ustawy o finansach publicznych</t>
  </si>
  <si>
    <t>w zł</t>
  </si>
  <si>
    <r>
      <t xml:space="preserve">Program: </t>
    </r>
    <r>
      <rPr>
        <b/>
        <sz val="8"/>
        <rFont val="Arial CE"/>
        <family val="2"/>
      </rPr>
      <t>Sektorowy Program Operacyjny Rozwój Zasobów Ludzkich 2004-2006</t>
    </r>
  </si>
  <si>
    <t>Priorytet: Aktywna polityka rynku pracy oraz integracji zawodowej i społecznej</t>
  </si>
  <si>
    <t>Działanie: Promocja aktywnej polityki społecznej poprzez wsparcie grup szczególnego ryzyka</t>
  </si>
  <si>
    <r>
      <t xml:space="preserve">Program: </t>
    </r>
    <r>
      <rPr>
        <b/>
        <sz val="8"/>
        <rFont val="Arial CE"/>
        <family val="2"/>
      </rPr>
      <t>Zintegrowany Program Operacyjny Rozwoju Regionalnego</t>
    </r>
  </si>
  <si>
    <t>Działanie 2.4 - Reorientacja zawodowa osób zagrożonych procesami restrukturyzacyjnymi</t>
  </si>
  <si>
    <t>Nazwa projektu: Kompas - nowy kierunek życia</t>
  </si>
  <si>
    <t>z tego                                      2006</t>
  </si>
  <si>
    <t>.............</t>
  </si>
  <si>
    <r>
      <t xml:space="preserve">Program: </t>
    </r>
    <r>
      <rPr>
        <b/>
        <sz val="8"/>
        <rFont val="Arial CE"/>
        <family val="2"/>
      </rPr>
      <t>Program Inicjatywy Wspólnotowej EQUAL dla Polski 2004-2006</t>
    </r>
  </si>
  <si>
    <t>Priorytet: Temat A - Ułatwianie wchodzenia i powrotu na rynek pracy osobom mającym trudności z integracją lub reintegracją celem promowania rynku pracy otwartego dla wszystkich</t>
  </si>
  <si>
    <t>Działanie:2</t>
  </si>
  <si>
    <t>Nazwa projektu: Partnerstwo na rzecz Rozwoju EMPATIA - Lokalna solidarność na rzecz równych szans</t>
  </si>
  <si>
    <t>Działanie: 2. 6 Regionalne Strategie Innowacyjne i transfer wiedzy</t>
  </si>
  <si>
    <t>Nazwa projektu: "e-Łódź Nowe Kwalifikacje"</t>
  </si>
  <si>
    <t>Nazwa projektu: Picture - Instrument służący udostępnianiu Europejskim Administracjom Publicznym skutecznych strategii inwestycyjnych z dziedziny IT</t>
  </si>
  <si>
    <t>Program: 6. Program Ramowy UE</t>
  </si>
  <si>
    <t>Nazwa projektu: "Łódzka Strategia Innowacyjności"</t>
  </si>
  <si>
    <t>Nazwa projektu: Realizacja programu Socrates - Comenius - Akcja 1 w szkołach podstawowych w roku szkolnym 2006/2007</t>
  </si>
  <si>
    <t>Nazwa projektu: Realizacja programu Socrates - Comenius - Akcja 1 w liceach ogólnokształcących w roku szkolnym 2006/2007</t>
  </si>
  <si>
    <t>Nazwa projektu: Realizacja programu Socrates - Comenius - Akcja 1 w przedszkolach w roku szkolnym 2006/2007</t>
  </si>
  <si>
    <t>Nazwa projektu: Realizacja programu Socrates - Comenius - Akcja 1 w gimnazjach w roku szkolnym 2006/2007</t>
  </si>
  <si>
    <t>z tego                                      2005</t>
  </si>
  <si>
    <t xml:space="preserve">Program: </t>
  </si>
  <si>
    <t xml:space="preserve">Nazwa projektu: </t>
  </si>
  <si>
    <t>po 2009</t>
  </si>
  <si>
    <t xml:space="preserve"> z tego                                      2005</t>
  </si>
  <si>
    <t>z tego                                 do 2005</t>
  </si>
  <si>
    <t>2007 r.</t>
  </si>
  <si>
    <t>Działanie: 1.1 Modernizacja i rozbudowa regionalnego układu transportowego</t>
  </si>
  <si>
    <t xml:space="preserve"> po 2008</t>
  </si>
  <si>
    <t>2.6</t>
  </si>
  <si>
    <t>4.1</t>
  </si>
  <si>
    <t>4.2</t>
  </si>
  <si>
    <t>4.3</t>
  </si>
  <si>
    <t>4.4</t>
  </si>
  <si>
    <t>4.5</t>
  </si>
  <si>
    <t>Działanie: 2.1 Rozwój umiejętności powiązany z potrzebami regionalnego rynku pracy i możliwości kształcenia ustawicznego w regionie</t>
  </si>
  <si>
    <t>Program: Wspólnoty Europejskiej MŁODZIEŻ</t>
  </si>
  <si>
    <t>Nazwa projektu: Klub NOTA BENE czyli nasze Duże tworzenie</t>
  </si>
  <si>
    <t>4.6</t>
  </si>
  <si>
    <t>2.7</t>
  </si>
  <si>
    <t>Nazwa projektu: Kontrakt socjalny - szkolenie pracowników MOPS w Łodzi</t>
  </si>
  <si>
    <t>2.8</t>
  </si>
  <si>
    <t xml:space="preserve">Prorytet:2 - Wzmocnienie  Rozwoju Zasobów Ludzkich w Regionach </t>
  </si>
  <si>
    <t>Działanie: 2. 2 ZPORR - Wyrównywanie szans edukacyjnych poprzez programy stypendialne</t>
  </si>
  <si>
    <t>2.9</t>
  </si>
  <si>
    <t>4.7</t>
  </si>
  <si>
    <t>Program: Wspólnoty Europejskiej SOCRATES</t>
  </si>
  <si>
    <t>Nazwa projektu: Realizacja programu Socrates Minerva w gimnazjach w roku szkolnym 2006/2007</t>
  </si>
  <si>
    <t>Działanie: Infrastruktura społeczeństwa informacyjnego</t>
  </si>
  <si>
    <t>Nazwa projektu: Baza usług medycznych udzielanych mieszkańcom m. Łodzi - BUM</t>
  </si>
  <si>
    <t>2.10</t>
  </si>
  <si>
    <t>Działanie: 3.3 Zdegradowane obszary miejskie, poprzemysłowe i powojskowe</t>
  </si>
  <si>
    <t>Nazwa projektu: Realizacja wielkomiejskiej zabudowy Łodzi w rejonie ul. Nawrot - rozwój infrastruktury turystycznej i noclegowej poprzez renowację zabudowy przy Sienkiewicza 67/Nawrot16"</t>
  </si>
  <si>
    <t>Program: Wspólnoty Europejskiej - Leonardo da Vinci</t>
  </si>
  <si>
    <t>4.8</t>
  </si>
  <si>
    <t>Nazwa projektu: Realizacja programu Leonardo da Vinci - Współpraca w szkoleniu zawodowym dla zapewnienia możliwości zatrudnienia młodzieży w całej Europie</t>
  </si>
  <si>
    <t>4.9</t>
  </si>
  <si>
    <t>Nazwa projektu: Realizacja programu Leonardo da Vinci - Doskonalenie umiejętności zawodowych poprzez zwiększenie jakości kształcenia praktycznego</t>
  </si>
  <si>
    <t>Priorytet 2 - Wzmocnienie rozwoju zasobów ludzkich w regionach</t>
  </si>
  <si>
    <t>Nazwa projektu: Przygotowanie dorosłych do osiągania kwalifikacji oczekiwanych na rynku pracy</t>
  </si>
  <si>
    <t>2.11</t>
  </si>
  <si>
    <t>Nazwa projektu: "Nowa szansa dla  Żaka II"</t>
  </si>
  <si>
    <t>Nazwa projektu: "Nowa szansa dla przyszłego Żaka III"</t>
  </si>
  <si>
    <t>Priorytet:2 - Wzmocnienie  Rozwoju Zasobów Ludzkich w Regionach ZPORR 2004-2006</t>
  </si>
  <si>
    <t>Priorytet:2 - Wzmocnienie Rozwoju Zasobów Ludzkich w Regionach ZPORR 2004-2006</t>
  </si>
  <si>
    <t>Działanie: 1.2 - Infrastruktura ochrony środowiska</t>
  </si>
  <si>
    <t>Nazwa projektu: Opracowanie mapy akustycznej Łodzi</t>
  </si>
  <si>
    <t>Kategoria interwencji funduszy struktu-          ralnych</t>
  </si>
  <si>
    <t>Priorytet: Rozwój lokalny</t>
  </si>
  <si>
    <t>Nazwa projektu: Modernizacja układu drogowo - torowego ulic Pomorskiej i Kilińskiego w Łodzi</t>
  </si>
  <si>
    <t>Nazwa projektu: e-Łódź  zakup i wdrożenie "elektronicznego urzędu" w Urzędzie Miasta Łodzi</t>
  </si>
  <si>
    <t>Nazwa projektu: Badanie efektywności stosowania kontraktu socjalnego jako instrumentu integracji społecznej</t>
  </si>
  <si>
    <t>Środki własne Miasta zabezpieczone w PFOŚiGW</t>
  </si>
  <si>
    <t>Prorytet:2 - Wzmocnienie  Rozwoju Zasobów Ludzkich w Regionach ZPORR 2004-2006</t>
  </si>
  <si>
    <t>2.12</t>
  </si>
  <si>
    <t xml:space="preserve">do Uchwały Nr </t>
  </si>
  <si>
    <t xml:space="preserve">z dnia </t>
  </si>
  <si>
    <r>
      <t xml:space="preserve">Program: </t>
    </r>
    <r>
      <rPr>
        <b/>
        <sz val="8"/>
        <rFont val="Arial CE"/>
        <family val="2"/>
      </rPr>
      <t>6 Program Ramowy UE</t>
    </r>
  </si>
  <si>
    <t>Priorytet: 1.1.6.3 Wpływ globalnych zmian klimatu na ekosystemy</t>
  </si>
  <si>
    <t>Nazwa projektu: Zintegrowane Zarządzanie Wodą to Zdrowie w Mieście Jutra</t>
  </si>
  <si>
    <t xml:space="preserve">W budżecie krajowym zaplanowano środki w kwocie 200.000 zł z GFOŚiGW </t>
  </si>
  <si>
    <t>Załącznik Nr 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</si>
</sst>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3" fontId="2" fillId="0" borderId="7" xfId="0" applyNumberFormat="1" applyFont="1" applyBorder="1" applyAlignment="1">
      <alignment/>
    </xf>
    <xf numFmtId="0" fontId="1" fillId="0" borderId="7" xfId="0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" fillId="0" borderId="7" xfId="0" applyFont="1" applyBorder="1" applyAlignment="1">
      <alignment vertical="top"/>
    </xf>
    <xf numFmtId="3" fontId="1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1" fillId="0" borderId="5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right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right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3" fontId="2" fillId="0" borderId="1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3" fontId="5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8" xfId="0" applyFont="1" applyBorder="1" applyAlignment="1">
      <alignment vertical="top"/>
    </xf>
    <xf numFmtId="0" fontId="2" fillId="0" borderId="14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2" fillId="0" borderId="7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4" fillId="0" borderId="0" xfId="0" applyNumberFormat="1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8" xfId="0" applyFont="1" applyBorder="1" applyAlignment="1">
      <alignment horizontal="right" wrapText="1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3" fontId="7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9"/>
  <sheetViews>
    <sheetView tabSelected="1" workbookViewId="0" topLeftCell="G1">
      <selection activeCell="I2" sqref="I2"/>
    </sheetView>
  </sheetViews>
  <sheetFormatPr defaultColWidth="9.00390625" defaultRowHeight="12.75" zeroHeight="1"/>
  <cols>
    <col min="1" max="1" width="3.875" style="3" customWidth="1"/>
    <col min="2" max="2" width="24.875" style="60" customWidth="1"/>
    <col min="3" max="3" width="8.625" style="3" customWidth="1"/>
    <col min="4" max="4" width="8.375" style="3" customWidth="1"/>
    <col min="5" max="5" width="9.375" style="24" customWidth="1"/>
    <col min="6" max="6" width="9.25390625" style="24" customWidth="1"/>
    <col min="7" max="7" width="9.875" style="24" customWidth="1"/>
    <col min="8" max="8" width="11.625" style="24" bestFit="1" customWidth="1"/>
    <col min="9" max="10" width="8.625" style="24" customWidth="1"/>
    <col min="11" max="11" width="8.75390625" style="24" customWidth="1"/>
    <col min="12" max="12" width="8.625" style="24" customWidth="1"/>
    <col min="13" max="13" width="9.25390625" style="24" customWidth="1"/>
    <col min="14" max="14" width="8.375" style="24" customWidth="1"/>
    <col min="15" max="15" width="9.25390625" style="24" customWidth="1"/>
    <col min="16" max="16" width="8.75390625" style="24" customWidth="1"/>
    <col min="17" max="17" width="9.625" style="24" customWidth="1"/>
    <col min="18" max="18" width="9.125" style="3" customWidth="1"/>
    <col min="19" max="16384" width="0" style="3" hidden="1" customWidth="1"/>
  </cols>
  <sheetData>
    <row r="1" ht="15.75">
      <c r="N1" s="76" t="s">
        <v>162</v>
      </c>
    </row>
    <row r="2" ht="15.75">
      <c r="N2" s="76" t="s">
        <v>156</v>
      </c>
    </row>
    <row r="3" ht="15.75">
      <c r="N3" s="76" t="s">
        <v>37</v>
      </c>
    </row>
    <row r="4" ht="15.75">
      <c r="N4" s="76" t="s">
        <v>157</v>
      </c>
    </row>
    <row r="5" ht="15.75">
      <c r="N5" s="76"/>
    </row>
    <row r="6" spans="1:17" s="16" customFormat="1" ht="18">
      <c r="A6" s="142" t="s">
        <v>33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</row>
    <row r="7" spans="1:17" s="13" customFormat="1" ht="18">
      <c r="A7" s="143" t="s">
        <v>78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2:17" s="16" customFormat="1" ht="12">
      <c r="B8" s="61"/>
      <c r="E8" s="17"/>
      <c r="F8" s="17"/>
      <c r="G8" s="17"/>
      <c r="H8" s="17"/>
      <c r="I8" s="17"/>
      <c r="J8" s="17"/>
      <c r="K8" s="17"/>
      <c r="L8" s="17"/>
      <c r="M8" s="17"/>
      <c r="N8" s="17"/>
      <c r="O8" s="110" t="s">
        <v>79</v>
      </c>
      <c r="P8" s="17"/>
      <c r="Q8" s="17"/>
    </row>
    <row r="9" spans="1:17" ht="11.25">
      <c r="A9" s="129" t="s">
        <v>0</v>
      </c>
      <c r="B9" s="131" t="s">
        <v>1</v>
      </c>
      <c r="C9" s="131" t="s">
        <v>148</v>
      </c>
      <c r="D9" s="131" t="s">
        <v>31</v>
      </c>
      <c r="E9" s="134" t="s">
        <v>29</v>
      </c>
      <c r="F9" s="137" t="s">
        <v>2</v>
      </c>
      <c r="G9" s="138"/>
      <c r="H9" s="137" t="s">
        <v>3</v>
      </c>
      <c r="I9" s="139"/>
      <c r="J9" s="139"/>
      <c r="K9" s="139"/>
      <c r="L9" s="139"/>
      <c r="M9" s="139"/>
      <c r="N9" s="139"/>
      <c r="O9" s="139"/>
      <c r="P9" s="139"/>
      <c r="Q9" s="138"/>
    </row>
    <row r="10" spans="1:17" ht="11.25">
      <c r="A10" s="130"/>
      <c r="B10" s="132"/>
      <c r="C10" s="130"/>
      <c r="D10" s="130"/>
      <c r="E10" s="135"/>
      <c r="F10" s="134" t="s">
        <v>5</v>
      </c>
      <c r="G10" s="134" t="s">
        <v>4</v>
      </c>
      <c r="H10" s="137" t="s">
        <v>107</v>
      </c>
      <c r="I10" s="139"/>
      <c r="J10" s="139"/>
      <c r="K10" s="139"/>
      <c r="L10" s="139"/>
      <c r="M10" s="139"/>
      <c r="N10" s="139"/>
      <c r="O10" s="139"/>
      <c r="P10" s="139"/>
      <c r="Q10" s="138"/>
    </row>
    <row r="11" spans="1:17" ht="11.25">
      <c r="A11" s="130"/>
      <c r="B11" s="132"/>
      <c r="C11" s="130"/>
      <c r="D11" s="130"/>
      <c r="E11" s="135"/>
      <c r="F11" s="135"/>
      <c r="G11" s="135"/>
      <c r="H11" s="134" t="s">
        <v>14</v>
      </c>
      <c r="I11" s="137" t="s">
        <v>6</v>
      </c>
      <c r="J11" s="139"/>
      <c r="K11" s="139"/>
      <c r="L11" s="139"/>
      <c r="M11" s="139"/>
      <c r="N11" s="139"/>
      <c r="O11" s="139"/>
      <c r="P11" s="139"/>
      <c r="Q11" s="138"/>
    </row>
    <row r="12" spans="1:17" ht="11.25">
      <c r="A12" s="130"/>
      <c r="B12" s="132"/>
      <c r="C12" s="130"/>
      <c r="D12" s="130"/>
      <c r="E12" s="135"/>
      <c r="F12" s="135"/>
      <c r="G12" s="135"/>
      <c r="H12" s="144"/>
      <c r="I12" s="137" t="s">
        <v>13</v>
      </c>
      <c r="J12" s="139"/>
      <c r="K12" s="139"/>
      <c r="L12" s="138"/>
      <c r="M12" s="137" t="s">
        <v>11</v>
      </c>
      <c r="N12" s="139"/>
      <c r="O12" s="139"/>
      <c r="P12" s="139"/>
      <c r="Q12" s="138"/>
    </row>
    <row r="13" spans="1:17" ht="11.25">
      <c r="A13" s="130"/>
      <c r="B13" s="132"/>
      <c r="C13" s="130"/>
      <c r="D13" s="130"/>
      <c r="E13" s="135"/>
      <c r="F13" s="135"/>
      <c r="G13" s="135"/>
      <c r="H13" s="144"/>
      <c r="I13" s="134" t="s">
        <v>7</v>
      </c>
      <c r="J13" s="137" t="s">
        <v>28</v>
      </c>
      <c r="K13" s="140"/>
      <c r="L13" s="141"/>
      <c r="M13" s="134" t="s">
        <v>7</v>
      </c>
      <c r="N13" s="137" t="s">
        <v>28</v>
      </c>
      <c r="O13" s="139"/>
      <c r="P13" s="139"/>
      <c r="Q13" s="138"/>
    </row>
    <row r="14" spans="1:17" ht="67.5">
      <c r="A14" s="122"/>
      <c r="B14" s="133"/>
      <c r="C14" s="122"/>
      <c r="D14" s="122"/>
      <c r="E14" s="136"/>
      <c r="F14" s="136"/>
      <c r="G14" s="136"/>
      <c r="H14" s="145"/>
      <c r="I14" s="136"/>
      <c r="J14" s="27" t="s">
        <v>8</v>
      </c>
      <c r="K14" s="28" t="s">
        <v>9</v>
      </c>
      <c r="L14" s="29" t="s">
        <v>10</v>
      </c>
      <c r="M14" s="136"/>
      <c r="N14" s="27" t="s">
        <v>30</v>
      </c>
      <c r="O14" s="27" t="s">
        <v>8</v>
      </c>
      <c r="P14" s="28" t="s">
        <v>9</v>
      </c>
      <c r="Q14" s="30" t="s">
        <v>12</v>
      </c>
    </row>
    <row r="15" spans="1:17" ht="11.25">
      <c r="A15" s="10"/>
      <c r="B15" s="38"/>
      <c r="C15" s="10"/>
      <c r="D15" s="10"/>
      <c r="E15" s="53" t="s">
        <v>16</v>
      </c>
      <c r="F15" s="26"/>
      <c r="G15" s="26"/>
      <c r="H15" s="53" t="s">
        <v>17</v>
      </c>
      <c r="I15" s="53" t="s">
        <v>15</v>
      </c>
      <c r="J15" s="26"/>
      <c r="K15" s="26"/>
      <c r="L15" s="34"/>
      <c r="M15" s="53" t="s">
        <v>18</v>
      </c>
      <c r="N15" s="26"/>
      <c r="O15" s="26"/>
      <c r="P15" s="26"/>
      <c r="Q15" s="34"/>
    </row>
    <row r="16" spans="1:18" s="49" customFormat="1" ht="11.25">
      <c r="A16" s="1">
        <v>1</v>
      </c>
      <c r="B16" s="59">
        <v>2</v>
      </c>
      <c r="C16" s="1">
        <v>3</v>
      </c>
      <c r="D16" s="1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50">
        <v>12</v>
      </c>
      <c r="M16" s="18">
        <v>13</v>
      </c>
      <c r="N16" s="18">
        <v>14</v>
      </c>
      <c r="O16" s="18">
        <v>15</v>
      </c>
      <c r="P16" s="18">
        <v>16</v>
      </c>
      <c r="Q16" s="50">
        <v>17</v>
      </c>
      <c r="R16" s="85"/>
    </row>
    <row r="17" spans="1:17" ht="24.75" customHeight="1">
      <c r="A17" s="54" t="s">
        <v>60</v>
      </c>
      <c r="B17" s="62" t="s">
        <v>19</v>
      </c>
      <c r="C17" s="117" t="s">
        <v>27</v>
      </c>
      <c r="D17" s="118"/>
      <c r="E17" s="41">
        <f>F17+G17</f>
        <v>581126180</v>
      </c>
      <c r="F17" s="41">
        <f>F18+F48+F132+F152</f>
        <v>303267340</v>
      </c>
      <c r="G17" s="41">
        <f>G18+G48+G132+G152</f>
        <v>277858840</v>
      </c>
      <c r="H17" s="41">
        <f>I17+M17</f>
        <v>117579573</v>
      </c>
      <c r="I17" s="41">
        <f>J17+K17+L17</f>
        <v>58408320</v>
      </c>
      <c r="J17" s="41">
        <f>J135+J145</f>
        <v>0</v>
      </c>
      <c r="K17" s="41">
        <f>K135+K145</f>
        <v>0</v>
      </c>
      <c r="L17" s="41">
        <f>L18+L48+L132+L152</f>
        <v>58408320</v>
      </c>
      <c r="M17" s="41">
        <f>N17+O17+P17+Q17</f>
        <v>59171253</v>
      </c>
      <c r="N17" s="41"/>
      <c r="O17" s="41"/>
      <c r="P17" s="41"/>
      <c r="Q17" s="41">
        <f>Q18+Q48+Q132+Q152</f>
        <v>59171253</v>
      </c>
    </row>
    <row r="18" spans="1:17" ht="33.75" hidden="1">
      <c r="A18" s="83"/>
      <c r="B18" s="69" t="s">
        <v>61</v>
      </c>
      <c r="C18" s="1"/>
      <c r="D18" s="49"/>
      <c r="E18" s="42">
        <f>F18+G18</f>
        <v>0</v>
      </c>
      <c r="F18" s="73">
        <f>F21+F31+F41</f>
        <v>0</v>
      </c>
      <c r="G18" s="42">
        <f>G21+G31+G41</f>
        <v>0</v>
      </c>
      <c r="H18" s="73">
        <f>I18+M18</f>
        <v>0</v>
      </c>
      <c r="I18" s="42">
        <f>J18+K18+L18</f>
        <v>0</v>
      </c>
      <c r="J18" s="73"/>
      <c r="K18" s="42"/>
      <c r="L18" s="73">
        <f>L21+L31+L41</f>
        <v>0</v>
      </c>
      <c r="M18" s="42">
        <f>N18+O18+P18+Q18</f>
        <v>0</v>
      </c>
      <c r="N18" s="73"/>
      <c r="O18" s="42"/>
      <c r="P18" s="73"/>
      <c r="Q18" s="42">
        <f>Q21+Q31+Q41</f>
        <v>0</v>
      </c>
    </row>
    <row r="19" spans="1:17" ht="11.25" hidden="1">
      <c r="A19" s="47"/>
      <c r="B19" s="57" t="s">
        <v>102</v>
      </c>
      <c r="C19" s="80"/>
      <c r="D19" s="11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1.25" hidden="1">
      <c r="A20" s="52" t="s">
        <v>20</v>
      </c>
      <c r="B20" s="38" t="s">
        <v>103</v>
      </c>
      <c r="C20" s="80"/>
      <c r="D20" s="11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2" customHeight="1" hidden="1">
      <c r="A21" s="52"/>
      <c r="B21" s="72" t="s">
        <v>36</v>
      </c>
      <c r="C21" s="82"/>
      <c r="D21" s="14"/>
      <c r="E21" s="42">
        <f>F21+G21</f>
        <v>0</v>
      </c>
      <c r="F21" s="42">
        <f>SUM(F22:F26)</f>
        <v>0</v>
      </c>
      <c r="G21" s="42">
        <f>SUM(G22:G26)</f>
        <v>0</v>
      </c>
      <c r="H21" s="42">
        <f>I21+M21</f>
        <v>0</v>
      </c>
      <c r="I21" s="42">
        <f>J21+K21+L21</f>
        <v>0</v>
      </c>
      <c r="J21" s="42"/>
      <c r="K21" s="42"/>
      <c r="L21" s="42">
        <f>SUM(L22:L27)</f>
        <v>0</v>
      </c>
      <c r="M21" s="42">
        <f>N21+O21+P21+Q21</f>
        <v>0</v>
      </c>
      <c r="N21" s="42"/>
      <c r="O21" s="42"/>
      <c r="P21" s="42"/>
      <c r="Q21" s="42">
        <f>SUM(Q22:Q27)</f>
        <v>0</v>
      </c>
    </row>
    <row r="22" spans="1:17" ht="12" customHeight="1" hidden="1">
      <c r="A22" s="52"/>
      <c r="B22" s="64" t="s">
        <v>32</v>
      </c>
      <c r="C22" s="80"/>
      <c r="D22" s="11"/>
      <c r="E22" s="19"/>
      <c r="F22" s="19"/>
      <c r="G22" s="19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2" customHeight="1" hidden="1">
      <c r="A23" s="52"/>
      <c r="B23" s="45">
        <v>2005</v>
      </c>
      <c r="C23" s="80"/>
      <c r="D23" s="11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2" customHeight="1" hidden="1">
      <c r="A24" s="52"/>
      <c r="B24" s="45">
        <v>2006</v>
      </c>
      <c r="C24" s="80"/>
      <c r="D24" s="11"/>
      <c r="E24" s="19">
        <f>F24+G24</f>
        <v>0</v>
      </c>
      <c r="F24" s="19"/>
      <c r="G24" s="19"/>
      <c r="H24" s="25">
        <f>I24+M24</f>
        <v>0</v>
      </c>
      <c r="I24" s="25">
        <f>J24+K24+L24</f>
        <v>0</v>
      </c>
      <c r="J24" s="25"/>
      <c r="K24" s="25"/>
      <c r="L24" s="25"/>
      <c r="M24" s="25">
        <f>N24+O24+P24+Q24</f>
        <v>0</v>
      </c>
      <c r="N24" s="25"/>
      <c r="O24" s="25"/>
      <c r="P24" s="25"/>
      <c r="Q24" s="25"/>
    </row>
    <row r="25" spans="1:17" ht="12" customHeight="1" hidden="1">
      <c r="A25" s="52"/>
      <c r="B25" s="64">
        <v>2007</v>
      </c>
      <c r="C25" s="80"/>
      <c r="D25" s="1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2" customHeight="1" hidden="1">
      <c r="A26" s="52"/>
      <c r="B26" s="75">
        <v>2008</v>
      </c>
      <c r="C26" s="80"/>
      <c r="D26" s="11"/>
      <c r="E26" s="19"/>
      <c r="F26" s="19"/>
      <c r="G26" s="19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" customHeight="1" hidden="1">
      <c r="A27" s="81"/>
      <c r="B27" s="65" t="s">
        <v>21</v>
      </c>
      <c r="C27" s="79"/>
      <c r="D27" s="1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1.25" hidden="1">
      <c r="A28" s="52"/>
      <c r="B28" s="57" t="s">
        <v>102</v>
      </c>
      <c r="C28" s="80"/>
      <c r="D28" s="11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45" hidden="1">
      <c r="A29" s="52" t="s">
        <v>23</v>
      </c>
      <c r="B29" s="38" t="s">
        <v>58</v>
      </c>
      <c r="C29" s="80"/>
      <c r="D29" s="11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1.25" hidden="1">
      <c r="A30" s="52"/>
      <c r="B30" s="56"/>
      <c r="C30" s="80"/>
      <c r="D30" s="11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12" customHeight="1" hidden="1">
      <c r="A31" s="52"/>
      <c r="B31" s="72" t="s">
        <v>36</v>
      </c>
      <c r="C31" s="82"/>
      <c r="D31" s="14"/>
      <c r="E31" s="42">
        <f>F31+G31</f>
        <v>0</v>
      </c>
      <c r="F31" s="42">
        <f>SUM(F33:F38)</f>
        <v>0</v>
      </c>
      <c r="G31" s="42">
        <f>SUM(G33:G38)</f>
        <v>0</v>
      </c>
      <c r="H31" s="42">
        <f>I31+M31</f>
        <v>0</v>
      </c>
      <c r="I31" s="42">
        <f>J31+K31+L31</f>
        <v>0</v>
      </c>
      <c r="J31" s="42"/>
      <c r="K31" s="42"/>
      <c r="L31" s="42">
        <f>SUM(L33:L38)</f>
        <v>0</v>
      </c>
      <c r="M31" s="42">
        <f>N31+O31+P31+Q31</f>
        <v>0</v>
      </c>
      <c r="N31" s="42"/>
      <c r="O31" s="42"/>
      <c r="P31" s="42"/>
      <c r="Q31" s="42">
        <f>SUM(Q33:Q38)</f>
        <v>0</v>
      </c>
    </row>
    <row r="32" spans="1:17" ht="12" customHeight="1" hidden="1">
      <c r="A32" s="52"/>
      <c r="B32" s="113"/>
      <c r="C32" s="95"/>
      <c r="D32" s="89"/>
      <c r="E32" s="42"/>
      <c r="F32" s="42"/>
      <c r="G32" s="42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7" ht="12" customHeight="1" hidden="1">
      <c r="A33" s="52"/>
      <c r="B33" s="64" t="s">
        <v>32</v>
      </c>
      <c r="C33" s="80"/>
      <c r="D33" s="11"/>
      <c r="E33" s="19"/>
      <c r="F33" s="19"/>
      <c r="G33" s="19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12" customHeight="1" hidden="1">
      <c r="A34" s="52"/>
      <c r="B34" s="45">
        <v>2005</v>
      </c>
      <c r="C34" s="80"/>
      <c r="D34" s="11"/>
      <c r="E34" s="19"/>
      <c r="F34" s="19"/>
      <c r="G34" s="19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2" customHeight="1" hidden="1">
      <c r="A35" s="52"/>
      <c r="B35" s="45">
        <v>2006</v>
      </c>
      <c r="C35" s="80"/>
      <c r="D35" s="11"/>
      <c r="E35" s="25">
        <f>F35+G35</f>
        <v>0</v>
      </c>
      <c r="F35" s="25"/>
      <c r="G35" s="25"/>
      <c r="H35" s="25">
        <f>I35+M35</f>
        <v>0</v>
      </c>
      <c r="I35" s="25">
        <f>J35+K35+L35</f>
        <v>0</v>
      </c>
      <c r="J35" s="25"/>
      <c r="K35" s="25"/>
      <c r="L35" s="25"/>
      <c r="M35" s="25">
        <f>N35+O35+P35+Q35</f>
        <v>0</v>
      </c>
      <c r="N35" s="25"/>
      <c r="O35" s="25"/>
      <c r="P35" s="25"/>
      <c r="Q35" s="25"/>
    </row>
    <row r="36" spans="1:17" ht="12" customHeight="1" hidden="1">
      <c r="A36" s="52"/>
      <c r="B36" s="64">
        <v>2007</v>
      </c>
      <c r="C36" s="80"/>
      <c r="D36" s="11"/>
      <c r="E36" s="19"/>
      <c r="F36" s="19"/>
      <c r="G36" s="19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12" customHeight="1" hidden="1">
      <c r="A37" s="52"/>
      <c r="B37" s="75">
        <v>2008</v>
      </c>
      <c r="C37" s="80"/>
      <c r="D37" s="11"/>
      <c r="E37" s="19"/>
      <c r="F37" s="19"/>
      <c r="G37" s="19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12" customHeight="1" hidden="1">
      <c r="A38" s="81"/>
      <c r="B38" s="65" t="s">
        <v>21</v>
      </c>
      <c r="C38" s="79"/>
      <c r="D38" s="1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1.25" hidden="1">
      <c r="A39" s="52"/>
      <c r="B39" s="57" t="s">
        <v>102</v>
      </c>
      <c r="C39" s="80"/>
      <c r="D39" s="11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1.25" hidden="1">
      <c r="A40" s="52" t="s">
        <v>43</v>
      </c>
      <c r="B40" s="38" t="s">
        <v>103</v>
      </c>
      <c r="C40" s="80"/>
      <c r="D40" s="11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2" customHeight="1" hidden="1">
      <c r="A41" s="47"/>
      <c r="B41" s="72" t="s">
        <v>36</v>
      </c>
      <c r="C41" s="82"/>
      <c r="D41" s="14"/>
      <c r="E41" s="42">
        <f>F41+G41</f>
        <v>0</v>
      </c>
      <c r="F41" s="42">
        <f>SUM(F42:F47)</f>
        <v>0</v>
      </c>
      <c r="G41" s="42">
        <f>SUM(G42:G47)</f>
        <v>0</v>
      </c>
      <c r="H41" s="42">
        <f>I41+M41</f>
        <v>0</v>
      </c>
      <c r="I41" s="42">
        <f>J41+K41+L41</f>
        <v>0</v>
      </c>
      <c r="J41" s="42"/>
      <c r="K41" s="42"/>
      <c r="L41" s="42">
        <f>SUM(L42:L47)</f>
        <v>0</v>
      </c>
      <c r="M41" s="42">
        <f>N41+O41+P41+Q41</f>
        <v>0</v>
      </c>
      <c r="N41" s="42"/>
      <c r="O41" s="42"/>
      <c r="P41" s="42"/>
      <c r="Q41" s="42">
        <f>Q42+Q43+Q44+Q45+Q46+Q47</f>
        <v>0</v>
      </c>
    </row>
    <row r="42" spans="1:17" ht="12" customHeight="1" hidden="1">
      <c r="A42" s="47"/>
      <c r="B42" s="64" t="s">
        <v>32</v>
      </c>
      <c r="C42" s="80"/>
      <c r="D42" s="11"/>
      <c r="E42" s="19"/>
      <c r="F42" s="19"/>
      <c r="G42" s="19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2" customHeight="1" hidden="1">
      <c r="A43" s="47"/>
      <c r="B43" s="45">
        <v>2005</v>
      </c>
      <c r="C43" s="80"/>
      <c r="D43" s="11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12" customHeight="1" hidden="1">
      <c r="A44" s="47"/>
      <c r="B44" s="45">
        <v>2006</v>
      </c>
      <c r="C44" s="80"/>
      <c r="D44" s="11"/>
      <c r="E44" s="19">
        <f>F44+G44</f>
        <v>0</v>
      </c>
      <c r="F44" s="19"/>
      <c r="G44" s="19"/>
      <c r="H44" s="25">
        <f>I44+M44</f>
        <v>0</v>
      </c>
      <c r="I44" s="25">
        <f>J44+K44+L44</f>
        <v>0</v>
      </c>
      <c r="J44" s="25"/>
      <c r="K44" s="25"/>
      <c r="L44" s="25"/>
      <c r="M44" s="25">
        <f>Q44</f>
        <v>0</v>
      </c>
      <c r="N44" s="25"/>
      <c r="O44" s="25"/>
      <c r="P44" s="25"/>
      <c r="Q44" s="25"/>
    </row>
    <row r="45" spans="1:17" ht="12" customHeight="1" hidden="1">
      <c r="A45" s="47"/>
      <c r="B45" s="64">
        <v>2007</v>
      </c>
      <c r="C45" s="80"/>
      <c r="D45" s="11"/>
      <c r="E45" s="19"/>
      <c r="F45" s="19"/>
      <c r="G45" s="19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12" customHeight="1" hidden="1">
      <c r="A46" s="47"/>
      <c r="B46" s="75">
        <v>2008</v>
      </c>
      <c r="C46" s="80"/>
      <c r="D46" s="11"/>
      <c r="E46" s="19"/>
      <c r="F46" s="19"/>
      <c r="G46" s="19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2" customHeight="1" hidden="1">
      <c r="A47" s="44"/>
      <c r="B47" s="65" t="s">
        <v>21</v>
      </c>
      <c r="C47" s="79"/>
      <c r="D47" s="1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s="13" customFormat="1" ht="21" customHeight="1">
      <c r="A48" s="86"/>
      <c r="B48" s="84" t="s">
        <v>62</v>
      </c>
      <c r="C48" s="14"/>
      <c r="D48" s="87"/>
      <c r="E48" s="42">
        <f>F48+G48</f>
        <v>235346854</v>
      </c>
      <c r="F48" s="42">
        <f>F53+F63+F73+F83+F93+F103+F113+F123</f>
        <v>86634671</v>
      </c>
      <c r="G48" s="42">
        <f>G53+G63+G73+G83+G93+G103+G113+G123</f>
        <v>148712183</v>
      </c>
      <c r="H48" s="51">
        <f>I48+M48</f>
        <v>77623651</v>
      </c>
      <c r="I48" s="42">
        <f>J48+K48+L48</f>
        <v>34276067</v>
      </c>
      <c r="J48" s="51"/>
      <c r="K48" s="42"/>
      <c r="L48" s="51">
        <f>L53+L63+L73+L83+L93+L103+L113+L123</f>
        <v>34276067</v>
      </c>
      <c r="M48" s="42">
        <f>N48+O48+P48+Q48</f>
        <v>43347584</v>
      </c>
      <c r="N48" s="51"/>
      <c r="O48" s="42"/>
      <c r="P48" s="42"/>
      <c r="Q48" s="42">
        <f>Q53+Q63+Q73+Q83+Q93+Q103+Q113+Q123</f>
        <v>43347584</v>
      </c>
    </row>
    <row r="49" spans="1:17" ht="11.25">
      <c r="A49" s="124" t="s">
        <v>39</v>
      </c>
      <c r="B49" s="9" t="s">
        <v>34</v>
      </c>
      <c r="C49" s="5"/>
      <c r="D49" s="5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31"/>
    </row>
    <row r="50" spans="1:17" ht="45">
      <c r="A50" s="125"/>
      <c r="B50" s="9" t="s">
        <v>38</v>
      </c>
      <c r="D50" s="6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32"/>
    </row>
    <row r="51" spans="1:17" ht="33.75">
      <c r="A51" s="125"/>
      <c r="B51" s="35" t="s">
        <v>108</v>
      </c>
      <c r="C51" s="6"/>
      <c r="D51" s="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33"/>
    </row>
    <row r="52" spans="1:17" ht="33.75">
      <c r="A52" s="125"/>
      <c r="B52" s="38" t="s">
        <v>150</v>
      </c>
      <c r="C52" s="36"/>
      <c r="D52" s="10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ht="11.25">
      <c r="A53" s="125"/>
      <c r="B53" s="72" t="s">
        <v>36</v>
      </c>
      <c r="C53" s="4"/>
      <c r="D53" s="2"/>
      <c r="E53" s="42">
        <f>F53+G53</f>
        <v>40658858</v>
      </c>
      <c r="F53" s="42">
        <f>SUM(F54:F57)</f>
        <v>20938665</v>
      </c>
      <c r="G53" s="42">
        <f>SUM(G54:G57)</f>
        <v>19720193</v>
      </c>
      <c r="H53" s="42">
        <f aca="true" t="shared" si="0" ref="H53:Q53">H54+H55+H56</f>
        <v>21491415</v>
      </c>
      <c r="I53" s="42">
        <f t="shared" si="0"/>
        <v>11415168</v>
      </c>
      <c r="J53" s="42">
        <f t="shared" si="0"/>
        <v>0</v>
      </c>
      <c r="K53" s="42">
        <f t="shared" si="0"/>
        <v>0</v>
      </c>
      <c r="L53" s="42">
        <f t="shared" si="0"/>
        <v>11415168</v>
      </c>
      <c r="M53" s="42">
        <f t="shared" si="0"/>
        <v>10076247</v>
      </c>
      <c r="N53" s="42">
        <f t="shared" si="0"/>
        <v>0</v>
      </c>
      <c r="O53" s="42">
        <f t="shared" si="0"/>
        <v>0</v>
      </c>
      <c r="P53" s="42">
        <f t="shared" si="0"/>
        <v>0</v>
      </c>
      <c r="Q53" s="42">
        <f t="shared" si="0"/>
        <v>10076247</v>
      </c>
    </row>
    <row r="54" spans="1:17" ht="15.75" customHeight="1">
      <c r="A54" s="125"/>
      <c r="B54" s="39" t="s">
        <v>101</v>
      </c>
      <c r="C54" s="10"/>
      <c r="D54" s="10">
        <v>600</v>
      </c>
      <c r="E54" s="19">
        <f>F54+G54</f>
        <v>4957211</v>
      </c>
      <c r="F54" s="19">
        <v>2367611</v>
      </c>
      <c r="G54" s="19">
        <v>2589600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ht="11.25">
      <c r="A55" s="125"/>
      <c r="B55" s="9">
        <v>2006</v>
      </c>
      <c r="C55" s="11">
        <v>312</v>
      </c>
      <c r="D55" s="11"/>
      <c r="E55" s="19">
        <f>F55+G55</f>
        <v>14210232</v>
      </c>
      <c r="F55" s="19">
        <v>7155886</v>
      </c>
      <c r="G55" s="19">
        <v>7054346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ht="11.25">
      <c r="A56" s="125"/>
      <c r="B56" s="9">
        <v>2007</v>
      </c>
      <c r="C56" s="11"/>
      <c r="D56" s="11">
        <v>60016</v>
      </c>
      <c r="E56" s="19">
        <f>F56+G56</f>
        <v>21491415</v>
      </c>
      <c r="F56" s="19">
        <v>11415168</v>
      </c>
      <c r="G56" s="19">
        <v>10076247</v>
      </c>
      <c r="H56" s="25">
        <f>I56+M56</f>
        <v>21491415</v>
      </c>
      <c r="I56" s="25">
        <f>J56+K56+L56</f>
        <v>11415168</v>
      </c>
      <c r="J56" s="25"/>
      <c r="K56" s="25"/>
      <c r="L56" s="25">
        <v>11415168</v>
      </c>
      <c r="M56" s="25">
        <f>N56+O56+P56+Q56</f>
        <v>10076247</v>
      </c>
      <c r="N56" s="25"/>
      <c r="O56" s="25"/>
      <c r="P56" s="25"/>
      <c r="Q56" s="25">
        <v>10076247</v>
      </c>
    </row>
    <row r="57" spans="1:17" ht="11.25">
      <c r="A57" s="125"/>
      <c r="B57" s="35">
        <v>2008</v>
      </c>
      <c r="C57" s="11"/>
      <c r="D57" s="11"/>
      <c r="E57" s="23"/>
      <c r="F57" s="23"/>
      <c r="G57" s="23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ht="11.25">
      <c r="A58" s="126"/>
      <c r="B58" s="63" t="s">
        <v>21</v>
      </c>
      <c r="C58" s="12"/>
      <c r="D58" s="1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ht="22.5">
      <c r="A59" s="47"/>
      <c r="B59" s="55" t="s">
        <v>48</v>
      </c>
      <c r="C59" s="11"/>
      <c r="D59" s="37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ht="22.5">
      <c r="A60" s="47"/>
      <c r="B60" s="55" t="s">
        <v>41</v>
      </c>
      <c r="C60" s="11"/>
      <c r="D60" s="37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45">
      <c r="A61" s="47"/>
      <c r="B61" s="45" t="s">
        <v>42</v>
      </c>
      <c r="C61" s="11"/>
      <c r="D61" s="37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ht="56.25">
      <c r="A62" s="52" t="s">
        <v>40</v>
      </c>
      <c r="B62" s="56" t="s">
        <v>57</v>
      </c>
      <c r="C62" s="11"/>
      <c r="D62" s="37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ht="11.25">
      <c r="A63" s="47"/>
      <c r="B63" s="72" t="s">
        <v>36</v>
      </c>
      <c r="C63" s="2"/>
      <c r="D63" s="4"/>
      <c r="E63" s="42">
        <f>SUM(E64:E66)</f>
        <v>116083000</v>
      </c>
      <c r="F63" s="42">
        <f>SUM(F64:F66)</f>
        <v>29020750</v>
      </c>
      <c r="G63" s="42">
        <f>SUM(G64:G66)</f>
        <v>87062250</v>
      </c>
      <c r="H63" s="42">
        <f>I63+M63</f>
        <v>19793542</v>
      </c>
      <c r="I63" s="42">
        <f>J63+K63+L63</f>
        <v>4948386</v>
      </c>
      <c r="J63" s="42">
        <f>SUM(J64:J65)</f>
        <v>0</v>
      </c>
      <c r="K63" s="42">
        <f>SUM(K64:K65)</f>
        <v>0</v>
      </c>
      <c r="L63" s="42">
        <f>L66</f>
        <v>4948386</v>
      </c>
      <c r="M63" s="42">
        <f>N63+O63+P63+Q63</f>
        <v>14845156</v>
      </c>
      <c r="N63" s="42">
        <f>SUM(N64:N65)</f>
        <v>0</v>
      </c>
      <c r="O63" s="42">
        <f>SUM(O64:O65)</f>
        <v>0</v>
      </c>
      <c r="P63" s="42">
        <f>SUM(P64:P65)</f>
        <v>0</v>
      </c>
      <c r="Q63" s="42">
        <f>SUM(Q66)</f>
        <v>14845156</v>
      </c>
    </row>
    <row r="64" spans="1:17" s="40" customFormat="1" ht="22.5">
      <c r="A64" s="47"/>
      <c r="B64" s="45" t="s">
        <v>101</v>
      </c>
      <c r="C64" s="11">
        <v>312</v>
      </c>
      <c r="D64" s="37">
        <v>600</v>
      </c>
      <c r="E64" s="19">
        <f>F64+G64</f>
        <v>22561559</v>
      </c>
      <c r="F64" s="19">
        <v>5640389</v>
      </c>
      <c r="G64" s="19">
        <v>16921170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s="40" customFormat="1" ht="11.25">
      <c r="A65" s="47"/>
      <c r="B65" s="45">
        <v>2006</v>
      </c>
      <c r="C65" s="11"/>
      <c r="D65" s="37"/>
      <c r="E65" s="19">
        <f>F65+G65</f>
        <v>73727899</v>
      </c>
      <c r="F65" s="19">
        <v>18431975</v>
      </c>
      <c r="G65" s="19">
        <v>55295924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s="40" customFormat="1" ht="11.25">
      <c r="A66" s="47"/>
      <c r="B66" s="57">
        <v>2007</v>
      </c>
      <c r="C66" s="11"/>
      <c r="D66" s="37">
        <v>60015</v>
      </c>
      <c r="E66" s="23">
        <f>F66+G66</f>
        <v>19793542</v>
      </c>
      <c r="F66" s="23">
        <v>4948386</v>
      </c>
      <c r="G66" s="23">
        <v>14845156</v>
      </c>
      <c r="H66" s="25">
        <f>I66+M66</f>
        <v>19793542</v>
      </c>
      <c r="I66" s="25">
        <f>J66+K66+L66</f>
        <v>4948386</v>
      </c>
      <c r="J66" s="25"/>
      <c r="K66" s="25"/>
      <c r="L66" s="25">
        <v>4948386</v>
      </c>
      <c r="M66" s="25">
        <f>N66+O66+P66+Q66</f>
        <v>14845156</v>
      </c>
      <c r="N66" s="25"/>
      <c r="O66" s="25"/>
      <c r="P66" s="25"/>
      <c r="Q66" s="25">
        <v>14845156</v>
      </c>
    </row>
    <row r="67" spans="1:17" s="40" customFormat="1" ht="11.25">
      <c r="A67" s="47"/>
      <c r="B67" s="57">
        <v>2008</v>
      </c>
      <c r="C67" s="11"/>
      <c r="D67" s="37"/>
      <c r="E67" s="23"/>
      <c r="F67" s="23"/>
      <c r="G67" s="23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ht="12" customHeight="1">
      <c r="A68" s="44"/>
      <c r="B68" s="65" t="s">
        <v>22</v>
      </c>
      <c r="C68" s="12"/>
      <c r="D68" s="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2" customHeight="1">
      <c r="A69" s="43"/>
      <c r="B69" s="57" t="s">
        <v>34</v>
      </c>
      <c r="C69" s="11"/>
      <c r="D69" s="37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ht="45">
      <c r="A70" s="47"/>
      <c r="B70" s="45" t="s">
        <v>53</v>
      </c>
      <c r="C70" s="11"/>
      <c r="D70" s="37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ht="22.5">
      <c r="A71" s="47"/>
      <c r="B71" s="45" t="s">
        <v>35</v>
      </c>
      <c r="C71" s="11"/>
      <c r="D71" s="37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33.75">
      <c r="A72" s="47" t="s">
        <v>44</v>
      </c>
      <c r="B72" s="38" t="s">
        <v>54</v>
      </c>
      <c r="C72" s="11"/>
      <c r="D72" s="37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ht="12" customHeight="1">
      <c r="A73" s="47"/>
      <c r="B73" s="72" t="s">
        <v>36</v>
      </c>
      <c r="C73" s="14"/>
      <c r="D73" s="74"/>
      <c r="E73" s="42">
        <f>F73+G73</f>
        <v>19991762</v>
      </c>
      <c r="F73" s="42">
        <f>SUM(F74:F76)</f>
        <v>11147407</v>
      </c>
      <c r="G73" s="42">
        <f>SUM(G74:G76)</f>
        <v>8844355</v>
      </c>
      <c r="H73" s="42">
        <f>I73+M73</f>
        <v>6795988</v>
      </c>
      <c r="I73" s="42">
        <f>J73+K73+L73</f>
        <v>3789443</v>
      </c>
      <c r="J73" s="42"/>
      <c r="K73" s="42"/>
      <c r="L73" s="42">
        <f>SUM(L74:L76)</f>
        <v>3789443</v>
      </c>
      <c r="M73" s="42">
        <f>N73+O73+P73+Q73</f>
        <v>3006545</v>
      </c>
      <c r="N73" s="42"/>
      <c r="O73" s="42"/>
      <c r="P73" s="42"/>
      <c r="Q73" s="42">
        <f>SUM(Q74:Q76)</f>
        <v>3006545</v>
      </c>
    </row>
    <row r="74" spans="1:17" ht="12" customHeight="1">
      <c r="A74" s="47"/>
      <c r="B74" s="75" t="s">
        <v>105</v>
      </c>
      <c r="C74" s="11"/>
      <c r="D74" s="37">
        <v>710</v>
      </c>
      <c r="E74" s="19">
        <f>F74+G74</f>
        <v>3545694</v>
      </c>
      <c r="F74" s="19">
        <v>1977079</v>
      </c>
      <c r="G74" s="19">
        <v>1568615</v>
      </c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ht="12" customHeight="1">
      <c r="A75" s="47"/>
      <c r="B75" s="45">
        <v>2006</v>
      </c>
      <c r="C75" s="11">
        <v>323</v>
      </c>
      <c r="D75" s="37"/>
      <c r="E75" s="23">
        <f>F75+G75</f>
        <v>9650080</v>
      </c>
      <c r="F75" s="23">
        <v>5380885</v>
      </c>
      <c r="G75" s="23">
        <v>4269195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ht="12" customHeight="1">
      <c r="A76" s="47"/>
      <c r="B76" s="64">
        <v>2007</v>
      </c>
      <c r="C76" s="11"/>
      <c r="D76" s="37">
        <v>71012</v>
      </c>
      <c r="E76" s="23">
        <f>F76+G76</f>
        <v>6795988</v>
      </c>
      <c r="F76" s="23">
        <v>3789443</v>
      </c>
      <c r="G76" s="23">
        <v>3006545</v>
      </c>
      <c r="H76" s="25">
        <f>I76+M76</f>
        <v>6795988</v>
      </c>
      <c r="I76" s="25">
        <f>J76+K76+L76</f>
        <v>3789443</v>
      </c>
      <c r="J76" s="25"/>
      <c r="K76" s="25"/>
      <c r="L76" s="25">
        <v>3789443</v>
      </c>
      <c r="M76" s="25">
        <f>N76+O76+P76+Q76</f>
        <v>3006545</v>
      </c>
      <c r="N76" s="25"/>
      <c r="O76" s="25"/>
      <c r="P76" s="25"/>
      <c r="Q76" s="25">
        <v>3006545</v>
      </c>
    </row>
    <row r="77" spans="1:17" ht="12" customHeight="1">
      <c r="A77" s="47"/>
      <c r="B77" s="75">
        <v>2008</v>
      </c>
      <c r="C77" s="11"/>
      <c r="D77" s="37"/>
      <c r="E77" s="23"/>
      <c r="F77" s="23"/>
      <c r="G77" s="23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ht="12" customHeight="1">
      <c r="A78" s="44"/>
      <c r="B78" s="65" t="s">
        <v>21</v>
      </c>
      <c r="C78" s="12"/>
      <c r="D78" s="7"/>
      <c r="E78" s="19"/>
      <c r="F78" s="19"/>
      <c r="G78" s="19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ht="12" customHeight="1">
      <c r="A79" s="43"/>
      <c r="B79" s="57" t="s">
        <v>34</v>
      </c>
      <c r="C79" s="11"/>
      <c r="D79" s="37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45">
      <c r="A80" s="47"/>
      <c r="B80" s="45" t="s">
        <v>53</v>
      </c>
      <c r="C80" s="11"/>
      <c r="D80" s="37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ht="22.5">
      <c r="A81" s="47"/>
      <c r="B81" s="45" t="s">
        <v>73</v>
      </c>
      <c r="C81" s="11"/>
      <c r="D81" s="37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ht="56.25">
      <c r="A82" s="47" t="s">
        <v>49</v>
      </c>
      <c r="B82" s="38" t="s">
        <v>74</v>
      </c>
      <c r="C82" s="11"/>
      <c r="D82" s="37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ht="12" customHeight="1">
      <c r="A83" s="47"/>
      <c r="B83" s="72" t="s">
        <v>36</v>
      </c>
      <c r="C83" s="14"/>
      <c r="D83" s="74"/>
      <c r="E83" s="42">
        <f>F83+G83</f>
        <v>29641105</v>
      </c>
      <c r="F83" s="42">
        <f>SUM(F84:F87)</f>
        <v>14286876</v>
      </c>
      <c r="G83" s="42">
        <f>SUM(G84:G87)</f>
        <v>15354229</v>
      </c>
      <c r="H83" s="42">
        <f>I83+M83</f>
        <v>22491371</v>
      </c>
      <c r="I83" s="42">
        <f>J83+K83+L83</f>
        <v>9499424</v>
      </c>
      <c r="J83" s="42"/>
      <c r="K83" s="42"/>
      <c r="L83" s="42">
        <f>SUM(L85:L87)</f>
        <v>9499424</v>
      </c>
      <c r="M83" s="42">
        <f>N83+O83+P83+Q83</f>
        <v>12991947</v>
      </c>
      <c r="N83" s="42"/>
      <c r="O83" s="42"/>
      <c r="P83" s="42"/>
      <c r="Q83" s="42">
        <f>SUM(Q84:Q87)</f>
        <v>12991947</v>
      </c>
    </row>
    <row r="84" spans="1:17" ht="12" customHeight="1">
      <c r="A84" s="47"/>
      <c r="B84" s="64" t="s">
        <v>101</v>
      </c>
      <c r="C84" s="11"/>
      <c r="D84" s="37">
        <v>921</v>
      </c>
      <c r="E84" s="25">
        <f>F84+G84</f>
        <v>0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ht="12" customHeight="1">
      <c r="A85" s="47"/>
      <c r="B85" s="45">
        <v>2006</v>
      </c>
      <c r="C85" s="11">
        <v>354</v>
      </c>
      <c r="D85" s="37"/>
      <c r="E85" s="25">
        <f>F85+G85</f>
        <v>3149710</v>
      </c>
      <c r="F85" s="25">
        <v>787428</v>
      </c>
      <c r="G85" s="25">
        <v>2362282</v>
      </c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ht="12" customHeight="1">
      <c r="A86" s="47"/>
      <c r="B86" s="45">
        <v>2007</v>
      </c>
      <c r="C86" s="11"/>
      <c r="D86" s="37">
        <v>92118</v>
      </c>
      <c r="E86" s="25">
        <f>F86+G86</f>
        <v>22491371</v>
      </c>
      <c r="F86" s="25">
        <v>9499424</v>
      </c>
      <c r="G86" s="25">
        <v>12991947</v>
      </c>
      <c r="H86" s="25">
        <f>I86+M86</f>
        <v>22491371</v>
      </c>
      <c r="I86" s="25">
        <f>J86+K86+L86</f>
        <v>9499424</v>
      </c>
      <c r="J86" s="25"/>
      <c r="K86" s="25"/>
      <c r="L86" s="25">
        <v>9499424</v>
      </c>
      <c r="M86" s="25">
        <f>N86+O86+P86+Q86</f>
        <v>12991947</v>
      </c>
      <c r="N86" s="25"/>
      <c r="O86" s="25"/>
      <c r="P86" s="25"/>
      <c r="Q86" s="25">
        <v>12991947</v>
      </c>
    </row>
    <row r="87" spans="1:17" ht="12" customHeight="1">
      <c r="A87" s="47"/>
      <c r="B87" s="64">
        <v>2008</v>
      </c>
      <c r="C87" s="11"/>
      <c r="D87" s="37"/>
      <c r="E87" s="25">
        <f>F87+G87</f>
        <v>4000024</v>
      </c>
      <c r="F87" s="23">
        <v>4000024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ht="12" customHeight="1">
      <c r="A88" s="44"/>
      <c r="B88" s="65" t="s">
        <v>21</v>
      </c>
      <c r="C88" s="12"/>
      <c r="D88" s="7"/>
      <c r="E88" s="19"/>
      <c r="F88" s="19"/>
      <c r="G88" s="19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ht="12" customHeight="1">
      <c r="A89" s="43"/>
      <c r="B89" s="9" t="s">
        <v>34</v>
      </c>
      <c r="C89" s="11"/>
      <c r="D89" s="37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ht="45">
      <c r="A90" s="47"/>
      <c r="B90" s="9" t="s">
        <v>38</v>
      </c>
      <c r="C90" s="11"/>
      <c r="D90" s="37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ht="22.5">
      <c r="A91" s="47"/>
      <c r="B91" s="35" t="s">
        <v>35</v>
      </c>
      <c r="C91" s="11"/>
      <c r="D91" s="37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ht="33.75">
      <c r="A92" s="47" t="s">
        <v>56</v>
      </c>
      <c r="B92" s="38" t="s">
        <v>151</v>
      </c>
      <c r="C92" s="11"/>
      <c r="D92" s="37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ht="12" customHeight="1">
      <c r="A93" s="47"/>
      <c r="B93" s="72" t="s">
        <v>36</v>
      </c>
      <c r="C93" s="14"/>
      <c r="D93" s="74"/>
      <c r="E93" s="42">
        <f>F93+G93</f>
        <v>16799414</v>
      </c>
      <c r="F93" s="42">
        <f>SUM(F94:F97)</f>
        <v>3778296</v>
      </c>
      <c r="G93" s="42">
        <f>SUM(G94:G97)</f>
        <v>13021118</v>
      </c>
      <c r="H93" s="42">
        <f>I93+M93</f>
        <v>237900</v>
      </c>
      <c r="I93" s="42">
        <f>J93+K93+L93</f>
        <v>59475</v>
      </c>
      <c r="J93" s="42"/>
      <c r="K93" s="42"/>
      <c r="L93" s="42">
        <f>SUM(L95:L97)</f>
        <v>59475</v>
      </c>
      <c r="M93" s="42">
        <f>N93+O93+P93+Q93</f>
        <v>178425</v>
      </c>
      <c r="N93" s="42"/>
      <c r="O93" s="42"/>
      <c r="P93" s="42"/>
      <c r="Q93" s="42">
        <f>SUM(Q94:Q97)</f>
        <v>178425</v>
      </c>
    </row>
    <row r="94" spans="1:17" ht="12" customHeight="1">
      <c r="A94" s="47"/>
      <c r="B94" s="64" t="s">
        <v>32</v>
      </c>
      <c r="C94" s="11"/>
      <c r="D94" s="37"/>
      <c r="E94" s="19">
        <f>F94+G94</f>
        <v>2380000</v>
      </c>
      <c r="F94" s="19">
        <v>2380000</v>
      </c>
      <c r="G94" s="19">
        <v>0</v>
      </c>
      <c r="H94" s="100"/>
      <c r="I94" s="25"/>
      <c r="J94" s="25"/>
      <c r="K94" s="25"/>
      <c r="L94" s="25"/>
      <c r="M94" s="25"/>
      <c r="N94" s="25"/>
      <c r="O94" s="25"/>
      <c r="P94" s="25"/>
      <c r="Q94" s="25"/>
    </row>
    <row r="95" spans="1:17" ht="12" customHeight="1">
      <c r="A95" s="47"/>
      <c r="B95" s="45">
        <v>2005</v>
      </c>
      <c r="C95" s="11"/>
      <c r="D95" s="37">
        <v>750</v>
      </c>
      <c r="E95" s="19">
        <f>F95+G95</f>
        <v>8125617</v>
      </c>
      <c r="F95" s="19">
        <v>1269362</v>
      </c>
      <c r="G95" s="19">
        <v>6856255</v>
      </c>
      <c r="H95" s="46"/>
      <c r="I95" s="25"/>
      <c r="J95" s="25"/>
      <c r="K95" s="25"/>
      <c r="L95" s="25"/>
      <c r="M95" s="25"/>
      <c r="N95" s="25"/>
      <c r="O95" s="25"/>
      <c r="P95" s="25"/>
      <c r="Q95" s="25"/>
    </row>
    <row r="96" spans="1:17" ht="12" customHeight="1">
      <c r="A96" s="47"/>
      <c r="B96" s="45">
        <v>2006</v>
      </c>
      <c r="C96" s="11">
        <v>323</v>
      </c>
      <c r="D96" s="37"/>
      <c r="E96" s="19">
        <f>F96+G96</f>
        <v>6055897</v>
      </c>
      <c r="F96" s="19">
        <v>69459</v>
      </c>
      <c r="G96" s="19">
        <v>5986438</v>
      </c>
      <c r="H96" s="46"/>
      <c r="I96" s="25"/>
      <c r="J96" s="25"/>
      <c r="K96" s="25"/>
      <c r="L96" s="25"/>
      <c r="M96" s="25"/>
      <c r="N96" s="25"/>
      <c r="O96" s="25"/>
      <c r="P96" s="25"/>
      <c r="Q96" s="25"/>
    </row>
    <row r="97" spans="1:17" ht="12" customHeight="1">
      <c r="A97" s="47"/>
      <c r="B97" s="64">
        <v>2007</v>
      </c>
      <c r="C97" s="11"/>
      <c r="D97" s="37">
        <v>75023</v>
      </c>
      <c r="E97" s="19">
        <f>F97+G97</f>
        <v>237900</v>
      </c>
      <c r="F97" s="19">
        <v>59475</v>
      </c>
      <c r="G97" s="19">
        <v>178425</v>
      </c>
      <c r="H97" s="46">
        <f>I97+M97</f>
        <v>237900</v>
      </c>
      <c r="I97" s="25">
        <f>J97+K97+L97</f>
        <v>59475</v>
      </c>
      <c r="J97" s="25"/>
      <c r="K97" s="25"/>
      <c r="L97" s="25">
        <v>59475</v>
      </c>
      <c r="M97" s="25">
        <f>N97+O97+P97+Q97</f>
        <v>178425</v>
      </c>
      <c r="N97" s="25"/>
      <c r="O97" s="25"/>
      <c r="P97" s="25"/>
      <c r="Q97" s="25">
        <v>178425</v>
      </c>
    </row>
    <row r="98" spans="1:17" ht="12" customHeight="1">
      <c r="A98" s="44"/>
      <c r="B98" s="65" t="s">
        <v>21</v>
      </c>
      <c r="C98" s="12"/>
      <c r="D98" s="7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t="12" customHeight="1">
      <c r="A99" s="43"/>
      <c r="B99" s="57" t="s">
        <v>34</v>
      </c>
      <c r="C99" s="11"/>
      <c r="D99" s="37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45">
      <c r="A100" s="47"/>
      <c r="B100" s="45" t="s">
        <v>53</v>
      </c>
      <c r="C100" s="11"/>
      <c r="D100" s="37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ht="22.5">
      <c r="A101" s="47"/>
      <c r="B101" s="45" t="s">
        <v>129</v>
      </c>
      <c r="C101" s="11"/>
      <c r="D101" s="37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ht="33.75">
      <c r="A102" s="47" t="s">
        <v>110</v>
      </c>
      <c r="B102" s="38" t="s">
        <v>130</v>
      </c>
      <c r="C102" s="11"/>
      <c r="D102" s="37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t="12" customHeight="1">
      <c r="A103" s="47"/>
      <c r="B103" s="72" t="s">
        <v>36</v>
      </c>
      <c r="C103" s="14"/>
      <c r="D103" s="74"/>
      <c r="E103" s="42">
        <f>F103+G103</f>
        <v>164119</v>
      </c>
      <c r="F103" s="42">
        <f>SUM(F104:F107)</f>
        <v>50328</v>
      </c>
      <c r="G103" s="42">
        <f>SUM(G104:G107)</f>
        <v>113791</v>
      </c>
      <c r="H103" s="42">
        <f>I103+M103</f>
        <v>0</v>
      </c>
      <c r="I103" s="42">
        <f>J103+K103+L103</f>
        <v>0</v>
      </c>
      <c r="J103" s="42"/>
      <c r="K103" s="42"/>
      <c r="L103" s="42">
        <f>SUM(L105:L107)</f>
        <v>0</v>
      </c>
      <c r="M103" s="42">
        <f>N103+O103+P103+Q103</f>
        <v>0</v>
      </c>
      <c r="N103" s="42"/>
      <c r="O103" s="42"/>
      <c r="P103" s="42"/>
      <c r="Q103" s="42">
        <f>SUM(Q104:Q107)</f>
        <v>0</v>
      </c>
    </row>
    <row r="104" spans="1:17" ht="12" customHeight="1">
      <c r="A104" s="47"/>
      <c r="B104" s="64" t="s">
        <v>32</v>
      </c>
      <c r="C104" s="11"/>
      <c r="D104" s="37">
        <v>851</v>
      </c>
      <c r="E104" s="25">
        <f>F104+G104</f>
        <v>19395</v>
      </c>
      <c r="F104" s="25">
        <v>19129</v>
      </c>
      <c r="G104" s="25">
        <v>266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t="12" customHeight="1">
      <c r="A105" s="47"/>
      <c r="B105" s="45">
        <v>2005</v>
      </c>
      <c r="C105" s="11">
        <v>323</v>
      </c>
      <c r="D105" s="37"/>
      <c r="E105" s="25">
        <f>F105+G105</f>
        <v>111784</v>
      </c>
      <c r="F105" s="25">
        <v>22964</v>
      </c>
      <c r="G105" s="25">
        <v>88820</v>
      </c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ht="12" customHeight="1">
      <c r="A106" s="47"/>
      <c r="B106" s="45">
        <v>2006</v>
      </c>
      <c r="C106" s="11"/>
      <c r="D106" s="37">
        <v>85195</v>
      </c>
      <c r="E106" s="25">
        <f>F106+G106</f>
        <v>32940</v>
      </c>
      <c r="F106" s="25">
        <v>8235</v>
      </c>
      <c r="G106" s="25">
        <v>24705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ht="12" customHeight="1">
      <c r="A107" s="47"/>
      <c r="B107" s="64">
        <v>2007</v>
      </c>
      <c r="C107" s="11"/>
      <c r="D107" s="37"/>
      <c r="E107" s="23">
        <f>F107+G107</f>
        <v>0</v>
      </c>
      <c r="F107" s="23">
        <v>0</v>
      </c>
      <c r="G107" s="23">
        <v>0</v>
      </c>
      <c r="H107" s="25">
        <f>I107+M107</f>
        <v>0</v>
      </c>
      <c r="I107" s="25">
        <f>J107+K107+L107</f>
        <v>0</v>
      </c>
      <c r="J107" s="25"/>
      <c r="K107" s="25"/>
      <c r="L107" s="25">
        <v>0</v>
      </c>
      <c r="M107" s="25">
        <f>N107+O107+P107+Q107</f>
        <v>0</v>
      </c>
      <c r="N107" s="25"/>
      <c r="O107" s="25"/>
      <c r="P107" s="25"/>
      <c r="Q107" s="25">
        <v>0</v>
      </c>
    </row>
    <row r="108" spans="1:17" ht="12" customHeight="1">
      <c r="A108" s="44"/>
      <c r="B108" s="65" t="s">
        <v>21</v>
      </c>
      <c r="C108" s="12"/>
      <c r="D108" s="7"/>
      <c r="E108" s="19"/>
      <c r="F108" s="19"/>
      <c r="G108" s="19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ht="12" customHeight="1">
      <c r="A109" s="43"/>
      <c r="B109" s="57" t="s">
        <v>34</v>
      </c>
      <c r="C109" s="11"/>
      <c r="D109" s="37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ht="11.25">
      <c r="A110" s="47"/>
      <c r="B110" s="45" t="s">
        <v>149</v>
      </c>
      <c r="C110" s="11"/>
      <c r="D110" s="37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ht="33.75">
      <c r="A111" s="47"/>
      <c r="B111" s="45" t="s">
        <v>132</v>
      </c>
      <c r="C111" s="11"/>
      <c r="D111" s="37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ht="78.75">
      <c r="A112" s="47" t="s">
        <v>120</v>
      </c>
      <c r="B112" s="38" t="s">
        <v>133</v>
      </c>
      <c r="C112" s="11"/>
      <c r="D112" s="37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 ht="12" customHeight="1">
      <c r="A113" s="47"/>
      <c r="B113" s="72" t="s">
        <v>36</v>
      </c>
      <c r="C113" s="14"/>
      <c r="D113" s="74"/>
      <c r="E113" s="42">
        <f>F113+G113</f>
        <v>9011300</v>
      </c>
      <c r="F113" s="42">
        <f>SUM(F114:F117)</f>
        <v>6663025</v>
      </c>
      <c r="G113" s="42">
        <f>SUM(G114:G117)</f>
        <v>2348275</v>
      </c>
      <c r="H113" s="42">
        <f>I113+M113</f>
        <v>5133435</v>
      </c>
      <c r="I113" s="42">
        <f>J113+K113+L113</f>
        <v>4144171</v>
      </c>
      <c r="J113" s="42"/>
      <c r="K113" s="42"/>
      <c r="L113" s="42">
        <f>SUM(L115:L117)</f>
        <v>4144171</v>
      </c>
      <c r="M113" s="42">
        <f>N113+O113+P113+Q113</f>
        <v>989264</v>
      </c>
      <c r="N113" s="42"/>
      <c r="O113" s="42"/>
      <c r="P113" s="42"/>
      <c r="Q113" s="42">
        <f>SUM(Q114:Q117)</f>
        <v>989264</v>
      </c>
    </row>
    <row r="114" spans="1:17" ht="12" customHeight="1">
      <c r="A114" s="47"/>
      <c r="B114" s="64" t="s">
        <v>101</v>
      </c>
      <c r="C114" s="11"/>
      <c r="D114" s="37">
        <v>700</v>
      </c>
      <c r="E114" s="25">
        <f>F114+G114</f>
        <v>211499</v>
      </c>
      <c r="F114" s="25">
        <v>153455</v>
      </c>
      <c r="G114" s="25">
        <v>58044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ht="12" customHeight="1">
      <c r="A115" s="47"/>
      <c r="B115" s="45">
        <v>2006</v>
      </c>
      <c r="C115" s="11">
        <v>352</v>
      </c>
      <c r="D115" s="37"/>
      <c r="E115" s="25">
        <f>F115+G115</f>
        <v>3195366</v>
      </c>
      <c r="F115" s="25">
        <v>2144924</v>
      </c>
      <c r="G115" s="25">
        <v>1050442</v>
      </c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 ht="12" customHeight="1">
      <c r="A116" s="47"/>
      <c r="B116" s="45">
        <v>2007</v>
      </c>
      <c r="C116" s="11"/>
      <c r="D116" s="37">
        <v>70095</v>
      </c>
      <c r="E116" s="25">
        <f>F116+G116</f>
        <v>5133435</v>
      </c>
      <c r="F116" s="25">
        <v>4144171</v>
      </c>
      <c r="G116" s="25">
        <v>989264</v>
      </c>
      <c r="H116" s="25">
        <f>I116+M116</f>
        <v>5133435</v>
      </c>
      <c r="I116" s="25">
        <f>J116+K116+L116</f>
        <v>4144171</v>
      </c>
      <c r="J116" s="25"/>
      <c r="K116" s="25"/>
      <c r="L116" s="25">
        <v>4144171</v>
      </c>
      <c r="M116" s="25">
        <f>N116+O116+P116+Q116</f>
        <v>989264</v>
      </c>
      <c r="N116" s="25"/>
      <c r="O116" s="25"/>
      <c r="P116" s="25"/>
      <c r="Q116" s="25">
        <v>989264</v>
      </c>
    </row>
    <row r="117" spans="1:17" ht="12" customHeight="1">
      <c r="A117" s="47"/>
      <c r="B117" s="64">
        <v>2008</v>
      </c>
      <c r="C117" s="11"/>
      <c r="D117" s="37"/>
      <c r="E117" s="23">
        <f>F117+G117</f>
        <v>471000</v>
      </c>
      <c r="F117" s="23">
        <v>220475</v>
      </c>
      <c r="G117" s="23">
        <v>250525</v>
      </c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 ht="12" customHeight="1">
      <c r="A118" s="44"/>
      <c r="B118" s="65" t="s">
        <v>21</v>
      </c>
      <c r="C118" s="12"/>
      <c r="D118" s="7"/>
      <c r="E118" s="19"/>
      <c r="F118" s="19"/>
      <c r="G118" s="19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1:17" ht="12" customHeight="1">
      <c r="A119" s="43"/>
      <c r="B119" s="57" t="s">
        <v>34</v>
      </c>
      <c r="C119" s="11"/>
      <c r="D119" s="37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 ht="45">
      <c r="A120" s="47"/>
      <c r="B120" s="45" t="s">
        <v>53</v>
      </c>
      <c r="C120" s="11"/>
      <c r="D120" s="37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 ht="22.5">
      <c r="A121" s="47"/>
      <c r="B121" s="45" t="s">
        <v>146</v>
      </c>
      <c r="C121" s="11"/>
      <c r="D121" s="37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t="22.5">
      <c r="A122" s="47" t="s">
        <v>122</v>
      </c>
      <c r="B122" s="38" t="s">
        <v>147</v>
      </c>
      <c r="C122" s="11"/>
      <c r="D122" s="78"/>
      <c r="E122" s="114"/>
      <c r="F122" s="115"/>
      <c r="G122" s="114"/>
      <c r="H122" s="119" t="s">
        <v>153</v>
      </c>
      <c r="I122" s="120"/>
      <c r="J122" s="120"/>
      <c r="K122" s="120"/>
      <c r="L122" s="121"/>
      <c r="M122" s="25"/>
      <c r="N122" s="25"/>
      <c r="O122" s="25"/>
      <c r="P122" s="25"/>
      <c r="Q122" s="25"/>
    </row>
    <row r="123" spans="1:17" ht="12" customHeight="1">
      <c r="A123" s="47"/>
      <c r="B123" s="72" t="s">
        <v>36</v>
      </c>
      <c r="C123" s="14"/>
      <c r="D123" s="74"/>
      <c r="E123" s="42">
        <f>F123+G123</f>
        <v>2997296</v>
      </c>
      <c r="F123" s="42">
        <f>SUM(F124:F127)</f>
        <v>749324</v>
      </c>
      <c r="G123" s="42">
        <f>SUM(G124:G127)</f>
        <v>2247972</v>
      </c>
      <c r="H123" s="42">
        <f>I123+M123</f>
        <v>1680000</v>
      </c>
      <c r="I123" s="42">
        <f>J123+K123+L123</f>
        <v>420000</v>
      </c>
      <c r="J123" s="42"/>
      <c r="K123" s="42"/>
      <c r="L123" s="42">
        <f>SUM(L124:L125)</f>
        <v>420000</v>
      </c>
      <c r="M123" s="42">
        <f>N123+O123+P123+Q123</f>
        <v>1260000</v>
      </c>
      <c r="N123" s="42"/>
      <c r="O123" s="42"/>
      <c r="P123" s="42"/>
      <c r="Q123" s="42">
        <f>SUM(Q124:Q125)</f>
        <v>1260000</v>
      </c>
    </row>
    <row r="124" spans="1:17" ht="12" customHeight="1">
      <c r="A124" s="47"/>
      <c r="B124" s="45" t="s">
        <v>86</v>
      </c>
      <c r="C124" s="11"/>
      <c r="D124" s="37">
        <v>900</v>
      </c>
      <c r="E124" s="25">
        <f>F124+G124</f>
        <v>686238</v>
      </c>
      <c r="F124" s="25">
        <v>171560</v>
      </c>
      <c r="G124" s="25">
        <v>514678</v>
      </c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ht="12" customHeight="1">
      <c r="A125" s="47"/>
      <c r="B125" s="64">
        <v>2007</v>
      </c>
      <c r="C125" s="11">
        <v>353</v>
      </c>
      <c r="D125" s="37">
        <v>90007</v>
      </c>
      <c r="E125" s="25">
        <f>F125+G125</f>
        <v>1680000</v>
      </c>
      <c r="F125" s="25">
        <v>420000</v>
      </c>
      <c r="G125" s="25">
        <v>1260000</v>
      </c>
      <c r="H125" s="25">
        <f>I125+M125</f>
        <v>1680000</v>
      </c>
      <c r="I125" s="25">
        <f>J125+K125+L125</f>
        <v>420000</v>
      </c>
      <c r="J125" s="25"/>
      <c r="K125" s="25"/>
      <c r="L125" s="25">
        <v>420000</v>
      </c>
      <c r="M125" s="25">
        <f>N125+O125+P125+Q125</f>
        <v>1260000</v>
      </c>
      <c r="N125" s="25"/>
      <c r="O125" s="25"/>
      <c r="P125" s="25"/>
      <c r="Q125" s="25">
        <v>1260000</v>
      </c>
    </row>
    <row r="126" spans="1:17" ht="12" customHeight="1">
      <c r="A126" s="47"/>
      <c r="B126" s="64">
        <v>2008</v>
      </c>
      <c r="C126" s="11"/>
      <c r="D126" s="37">
        <v>90011</v>
      </c>
      <c r="E126" s="25">
        <f>F126+G126</f>
        <v>631058</v>
      </c>
      <c r="F126" s="23">
        <v>157764</v>
      </c>
      <c r="G126" s="23">
        <v>473294</v>
      </c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ht="12" customHeight="1">
      <c r="A127" s="44"/>
      <c r="B127" s="65" t="s">
        <v>21</v>
      </c>
      <c r="C127" s="12"/>
      <c r="D127" s="7"/>
      <c r="E127" s="19"/>
      <c r="F127" s="19"/>
      <c r="G127" s="19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17" ht="12" customHeight="1" hidden="1">
      <c r="A128" s="47"/>
      <c r="B128" s="68"/>
      <c r="C128" s="11"/>
      <c r="D128" s="37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 ht="12" customHeight="1" hidden="1">
      <c r="A129" s="47"/>
      <c r="B129" s="68"/>
      <c r="C129" s="11"/>
      <c r="D129" s="37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 ht="12" customHeight="1" hidden="1">
      <c r="A130" s="47"/>
      <c r="B130" s="68"/>
      <c r="C130" s="11"/>
      <c r="D130" s="37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ht="12" customHeight="1" hidden="1">
      <c r="A131" s="47"/>
      <c r="B131" s="68"/>
      <c r="C131" s="11"/>
      <c r="D131" s="37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 s="13" customFormat="1" ht="23.25" customHeight="1">
      <c r="A132" s="88"/>
      <c r="B132" s="84" t="s">
        <v>63</v>
      </c>
      <c r="C132" s="89"/>
      <c r="D132" s="90"/>
      <c r="E132" s="46">
        <f>F132+G132</f>
        <v>342254326</v>
      </c>
      <c r="F132" s="46">
        <f>F135+F145</f>
        <v>214339656</v>
      </c>
      <c r="G132" s="46">
        <f>G135+G145</f>
        <v>127914670</v>
      </c>
      <c r="H132" s="46">
        <f>I132+M132</f>
        <v>39516522</v>
      </c>
      <c r="I132" s="46">
        <f>J132+K132+L132</f>
        <v>23846423</v>
      </c>
      <c r="J132" s="46"/>
      <c r="K132" s="46"/>
      <c r="L132" s="46">
        <f>L135+L145</f>
        <v>23846423</v>
      </c>
      <c r="M132" s="46">
        <f>N132+O132+P132+Q132</f>
        <v>15670099</v>
      </c>
      <c r="N132" s="46"/>
      <c r="O132" s="46"/>
      <c r="P132" s="46"/>
      <c r="Q132" s="46">
        <f>Q135+Q145</f>
        <v>15670099</v>
      </c>
    </row>
    <row r="133" spans="1:17" ht="11.25">
      <c r="A133" s="43"/>
      <c r="B133" s="45" t="s">
        <v>45</v>
      </c>
      <c r="C133" s="10"/>
      <c r="D133" s="3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1:17" ht="22.5">
      <c r="A134" s="47" t="s">
        <v>64</v>
      </c>
      <c r="B134" s="38" t="s">
        <v>46</v>
      </c>
      <c r="C134" s="11"/>
      <c r="D134" s="37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 ht="11.25">
      <c r="A135" s="47"/>
      <c r="B135" s="72" t="s">
        <v>36</v>
      </c>
      <c r="C135" s="14"/>
      <c r="D135" s="74"/>
      <c r="E135" s="42">
        <f aca="true" t="shared" si="1" ref="E135:E141">F135+G135</f>
        <v>243126221</v>
      </c>
      <c r="F135" s="42">
        <f>SUM(F136:F141)</f>
        <v>148732159</v>
      </c>
      <c r="G135" s="42">
        <f>SUM(G136:G141)</f>
        <v>94394062</v>
      </c>
      <c r="H135" s="42">
        <f>I135+M135</f>
        <v>28629522</v>
      </c>
      <c r="I135" s="42">
        <f>J135+K135+L135</f>
        <v>14363423</v>
      </c>
      <c r="J135" s="42">
        <f>SUM(J136:J141)</f>
        <v>0</v>
      </c>
      <c r="K135" s="42">
        <f>SUM(K136:K141)</f>
        <v>0</v>
      </c>
      <c r="L135" s="42">
        <f>SUM(L136:L141)</f>
        <v>14363423</v>
      </c>
      <c r="M135" s="42">
        <f>N135+O135+P135+Q135</f>
        <v>14266099</v>
      </c>
      <c r="N135" s="42">
        <f>SUM(N136:N141)</f>
        <v>0</v>
      </c>
      <c r="O135" s="42">
        <f>SUM(O136:O141)</f>
        <v>0</v>
      </c>
      <c r="P135" s="42">
        <f>SUM(P136:P141)</f>
        <v>0</v>
      </c>
      <c r="Q135" s="42">
        <f>SUM(Q136:Q141)</f>
        <v>14266099</v>
      </c>
    </row>
    <row r="136" spans="1:17" ht="22.5">
      <c r="A136" s="47"/>
      <c r="B136" s="64" t="s">
        <v>106</v>
      </c>
      <c r="C136" s="11"/>
      <c r="D136" s="37">
        <v>900</v>
      </c>
      <c r="E136" s="23">
        <f t="shared" si="1"/>
        <v>74817340</v>
      </c>
      <c r="F136" s="23">
        <v>58453488</v>
      </c>
      <c r="G136" s="23">
        <v>16363852</v>
      </c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ht="11.25">
      <c r="A137" s="47"/>
      <c r="B137" s="45">
        <v>2006</v>
      </c>
      <c r="C137" s="11">
        <v>345</v>
      </c>
      <c r="D137" s="37"/>
      <c r="E137" s="23">
        <f t="shared" si="1"/>
        <v>41972877</v>
      </c>
      <c r="F137" s="19">
        <v>27090361</v>
      </c>
      <c r="G137" s="19">
        <v>14882516</v>
      </c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 ht="11.25">
      <c r="A138" s="47"/>
      <c r="B138" s="45">
        <v>2007</v>
      </c>
      <c r="C138" s="11"/>
      <c r="D138" s="37">
        <v>90001</v>
      </c>
      <c r="E138" s="23">
        <f t="shared" si="1"/>
        <v>28629522</v>
      </c>
      <c r="F138" s="19">
        <v>14363423</v>
      </c>
      <c r="G138" s="19">
        <v>14266099</v>
      </c>
      <c r="H138" s="25">
        <f>I138+M138</f>
        <v>28629522</v>
      </c>
      <c r="I138" s="25">
        <f>J138+K138+L138</f>
        <v>14363423</v>
      </c>
      <c r="J138" s="25">
        <v>0</v>
      </c>
      <c r="K138" s="25"/>
      <c r="L138" s="25">
        <v>14363423</v>
      </c>
      <c r="M138" s="25">
        <f>Q138</f>
        <v>14266099</v>
      </c>
      <c r="N138" s="25"/>
      <c r="O138" s="25"/>
      <c r="P138" s="25"/>
      <c r="Q138" s="25">
        <v>14266099</v>
      </c>
    </row>
    <row r="139" spans="1:17" ht="11.25">
      <c r="A139" s="47"/>
      <c r="B139" s="57">
        <v>2008</v>
      </c>
      <c r="C139" s="11"/>
      <c r="D139" s="37"/>
      <c r="E139" s="23">
        <f t="shared" si="1"/>
        <v>50584521</v>
      </c>
      <c r="F139" s="23">
        <v>33157219</v>
      </c>
      <c r="G139" s="23">
        <v>17427302</v>
      </c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1:17" ht="11.25">
      <c r="A140" s="47"/>
      <c r="B140" s="64" t="s">
        <v>109</v>
      </c>
      <c r="C140" s="11"/>
      <c r="D140" s="37"/>
      <c r="E140" s="23">
        <f t="shared" si="1"/>
        <v>40957298</v>
      </c>
      <c r="F140" s="23">
        <v>32957298</v>
      </c>
      <c r="G140" s="23">
        <v>8000000</v>
      </c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1:17" ht="11.25">
      <c r="A141" s="44"/>
      <c r="B141" s="65" t="s">
        <v>21</v>
      </c>
      <c r="C141" s="12"/>
      <c r="D141" s="7"/>
      <c r="E141" s="23">
        <f t="shared" si="1"/>
        <v>6164663</v>
      </c>
      <c r="F141" s="23">
        <v>-17289630</v>
      </c>
      <c r="G141" s="23">
        <v>23454293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1:17" ht="11.25">
      <c r="A142" s="43"/>
      <c r="B142" s="68"/>
      <c r="C142" s="11"/>
      <c r="D142" s="37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 ht="11.25">
      <c r="A143" s="47"/>
      <c r="B143" s="67" t="s">
        <v>45</v>
      </c>
      <c r="C143" s="11"/>
      <c r="D143" s="37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 ht="22.5">
      <c r="A144" s="47" t="s">
        <v>65</v>
      </c>
      <c r="B144" s="38" t="s">
        <v>47</v>
      </c>
      <c r="C144" s="11"/>
      <c r="D144" s="37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 ht="11.25">
      <c r="A145" s="47"/>
      <c r="B145" s="72" t="s">
        <v>36</v>
      </c>
      <c r="C145" s="14"/>
      <c r="D145" s="74"/>
      <c r="E145" s="42">
        <f aca="true" t="shared" si="2" ref="E145:E150">F145+G145</f>
        <v>99128105</v>
      </c>
      <c r="F145" s="42">
        <f>SUM(F146:F151)</f>
        <v>65607497</v>
      </c>
      <c r="G145" s="42">
        <f>SUM(G146:G151)</f>
        <v>33520608</v>
      </c>
      <c r="H145" s="42">
        <f>I145+M145</f>
        <v>10887000</v>
      </c>
      <c r="I145" s="42">
        <f>J145+K145+L145</f>
        <v>9483000</v>
      </c>
      <c r="J145" s="42">
        <f>SUM(J146:J151)</f>
        <v>0</v>
      </c>
      <c r="K145" s="42">
        <f>SUM(K146:K151)</f>
        <v>0</v>
      </c>
      <c r="L145" s="42">
        <f>SUM(L146:L151)</f>
        <v>9483000</v>
      </c>
      <c r="M145" s="42">
        <f>N145+O145+P145+Q145</f>
        <v>1404000</v>
      </c>
      <c r="N145" s="42">
        <f>SUM(N146:N151)</f>
        <v>0</v>
      </c>
      <c r="O145" s="42">
        <f>SUM(O146:O151)</f>
        <v>0</v>
      </c>
      <c r="P145" s="42">
        <f>SUM(P146:P151)</f>
        <v>0</v>
      </c>
      <c r="Q145" s="42">
        <f>SUM(Q146:Q151)</f>
        <v>1404000</v>
      </c>
    </row>
    <row r="146" spans="1:17" ht="15.75" customHeight="1">
      <c r="A146" s="47"/>
      <c r="B146" s="64" t="s">
        <v>106</v>
      </c>
      <c r="C146" s="11"/>
      <c r="D146" s="37">
        <v>900</v>
      </c>
      <c r="E146" s="23">
        <f t="shared" si="2"/>
        <v>60792128</v>
      </c>
      <c r="F146" s="23">
        <v>45843845</v>
      </c>
      <c r="G146" s="23">
        <v>14948283</v>
      </c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1:17" ht="11.25">
      <c r="A147" s="47"/>
      <c r="B147" s="45">
        <v>2006</v>
      </c>
      <c r="C147" s="11">
        <v>343</v>
      </c>
      <c r="D147" s="37"/>
      <c r="E147" s="19">
        <f t="shared" si="2"/>
        <v>26278977</v>
      </c>
      <c r="F147" s="19">
        <v>9812652</v>
      </c>
      <c r="G147" s="19">
        <v>16466325</v>
      </c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1:17" ht="12" customHeight="1">
      <c r="A148" s="47"/>
      <c r="B148" s="45">
        <v>2007</v>
      </c>
      <c r="C148" s="11"/>
      <c r="D148" s="37">
        <v>90002</v>
      </c>
      <c r="E148" s="19">
        <f t="shared" si="2"/>
        <v>10887000</v>
      </c>
      <c r="F148" s="19">
        <v>9483000</v>
      </c>
      <c r="G148" s="19">
        <v>1404000</v>
      </c>
      <c r="H148" s="25">
        <f>I148+M148</f>
        <v>10887000</v>
      </c>
      <c r="I148" s="25">
        <f>J148+K148+L148</f>
        <v>9483000</v>
      </c>
      <c r="J148" s="25"/>
      <c r="K148" s="25"/>
      <c r="L148" s="25">
        <v>9483000</v>
      </c>
      <c r="M148" s="25">
        <f>N148+O148+P148+Q148</f>
        <v>1404000</v>
      </c>
      <c r="N148" s="25"/>
      <c r="O148" s="25"/>
      <c r="P148" s="25"/>
      <c r="Q148" s="25">
        <v>1404000</v>
      </c>
    </row>
    <row r="149" spans="1:17" ht="12" customHeight="1">
      <c r="A149" s="47"/>
      <c r="B149" s="57">
        <v>2008</v>
      </c>
      <c r="C149" s="11"/>
      <c r="D149" s="37"/>
      <c r="E149" s="19">
        <f t="shared" si="2"/>
        <v>819000</v>
      </c>
      <c r="F149" s="19">
        <v>327600</v>
      </c>
      <c r="G149" s="19">
        <v>491400</v>
      </c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1:17" ht="12" customHeight="1">
      <c r="A150" s="47"/>
      <c r="B150" s="64" t="s">
        <v>104</v>
      </c>
      <c r="C150" s="11"/>
      <c r="D150" s="37"/>
      <c r="E150" s="19">
        <f t="shared" si="2"/>
        <v>351000</v>
      </c>
      <c r="F150" s="19">
        <v>140400</v>
      </c>
      <c r="G150" s="19">
        <v>210600</v>
      </c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:17" ht="12" customHeight="1">
      <c r="A151" s="112"/>
      <c r="B151" s="65" t="s">
        <v>21</v>
      </c>
      <c r="C151" s="12"/>
      <c r="D151" s="7"/>
      <c r="E151" s="19"/>
      <c r="F151" s="19"/>
      <c r="G151" s="19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1:17" ht="23.25" customHeight="1">
      <c r="A152" s="112"/>
      <c r="B152" s="94" t="s">
        <v>67</v>
      </c>
      <c r="C152" s="82"/>
      <c r="D152" s="74"/>
      <c r="E152" s="42">
        <f>F152+G152</f>
        <v>3525000</v>
      </c>
      <c r="F152" s="42">
        <f>F156</f>
        <v>2293013</v>
      </c>
      <c r="G152" s="42">
        <f>G156</f>
        <v>1231987</v>
      </c>
      <c r="H152" s="42">
        <f>I152+M152</f>
        <v>439400</v>
      </c>
      <c r="I152" s="42">
        <f>J152+K152+L152</f>
        <v>285830</v>
      </c>
      <c r="J152" s="42"/>
      <c r="K152" s="42"/>
      <c r="L152" s="42">
        <f>L156</f>
        <v>285830</v>
      </c>
      <c r="M152" s="42">
        <f>N152+O152+P152+Q152</f>
        <v>153570</v>
      </c>
      <c r="N152" s="42"/>
      <c r="O152" s="42"/>
      <c r="P152" s="42"/>
      <c r="Q152" s="42">
        <f>Q156</f>
        <v>153570</v>
      </c>
    </row>
    <row r="153" spans="1:17" ht="22.5">
      <c r="A153" s="47"/>
      <c r="B153" s="57" t="s">
        <v>158</v>
      </c>
      <c r="C153" s="11"/>
      <c r="D153" s="11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1:17" ht="33.75">
      <c r="A154" s="47"/>
      <c r="B154" s="45" t="s">
        <v>159</v>
      </c>
      <c r="C154" s="11"/>
      <c r="D154" s="11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1:17" ht="33.75">
      <c r="A155" s="47" t="s">
        <v>111</v>
      </c>
      <c r="B155" s="38" t="s">
        <v>160</v>
      </c>
      <c r="C155" s="11"/>
      <c r="D155" s="11"/>
      <c r="E155" s="25"/>
      <c r="F155" s="146" t="s">
        <v>161</v>
      </c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 ht="11.25">
      <c r="A156" s="47"/>
      <c r="B156" s="72" t="s">
        <v>36</v>
      </c>
      <c r="C156" s="14"/>
      <c r="D156" s="14"/>
      <c r="E156" s="42">
        <f>F156+G156</f>
        <v>3525000</v>
      </c>
      <c r="F156" s="42">
        <f>SUM(F157:F161)</f>
        <v>2293013</v>
      </c>
      <c r="G156" s="42">
        <f>SUM(G157:G161)</f>
        <v>1231987</v>
      </c>
      <c r="H156" s="42">
        <f>I156+M156</f>
        <v>439400</v>
      </c>
      <c r="I156" s="42">
        <f>J156+K156+L156</f>
        <v>285830</v>
      </c>
      <c r="J156" s="42">
        <f>SUM(J157:J161)</f>
        <v>0</v>
      </c>
      <c r="K156" s="42">
        <f>SUM(K157:K161)</f>
        <v>0</v>
      </c>
      <c r="L156" s="42">
        <f>SUM(L157:L161)</f>
        <v>285830</v>
      </c>
      <c r="M156" s="42">
        <f>N156+O156+P156+Q156</f>
        <v>153570</v>
      </c>
      <c r="N156" s="42">
        <f>SUM(N157:N161)</f>
        <v>0</v>
      </c>
      <c r="O156" s="42">
        <f>SUM(O157:O161)</f>
        <v>0</v>
      </c>
      <c r="P156" s="42">
        <f>SUM(P157:P161)</f>
        <v>0</v>
      </c>
      <c r="Q156" s="42">
        <f>SUM(Q157:Q161)</f>
        <v>153570</v>
      </c>
    </row>
    <row r="157" spans="1:17" ht="14.25" customHeight="1">
      <c r="A157" s="47"/>
      <c r="B157" s="64">
        <v>2006</v>
      </c>
      <c r="C157" s="11"/>
      <c r="D157" s="11">
        <v>900</v>
      </c>
      <c r="E157" s="19">
        <f>F157+G157</f>
        <v>976760</v>
      </c>
      <c r="F157" s="23">
        <v>635382</v>
      </c>
      <c r="G157" s="23">
        <v>341378</v>
      </c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1:17" ht="14.25" customHeight="1">
      <c r="A158" s="47"/>
      <c r="B158" s="45">
        <v>2007</v>
      </c>
      <c r="C158" s="11"/>
      <c r="D158" s="11"/>
      <c r="E158" s="19">
        <f>F158+G158</f>
        <v>439400</v>
      </c>
      <c r="F158" s="19">
        <v>285830</v>
      </c>
      <c r="G158" s="23">
        <v>153570</v>
      </c>
      <c r="H158" s="25">
        <f>I158+M158</f>
        <v>439400</v>
      </c>
      <c r="I158" s="25">
        <f>J158+K158+L158</f>
        <v>285830</v>
      </c>
      <c r="J158" s="25"/>
      <c r="K158" s="25"/>
      <c r="L158" s="25">
        <v>285830</v>
      </c>
      <c r="M158" s="25">
        <f>N158+O158+P158+Q158</f>
        <v>153570</v>
      </c>
      <c r="N158" s="25"/>
      <c r="O158" s="25"/>
      <c r="P158" s="25"/>
      <c r="Q158" s="25">
        <v>153570</v>
      </c>
    </row>
    <row r="159" spans="1:17" ht="14.25" customHeight="1">
      <c r="A159" s="47"/>
      <c r="B159" s="45">
        <v>2008</v>
      </c>
      <c r="C159" s="11"/>
      <c r="D159" s="11">
        <v>90095</v>
      </c>
      <c r="E159" s="19">
        <f>F159+G159</f>
        <v>1236000</v>
      </c>
      <c r="F159" s="19">
        <v>804018</v>
      </c>
      <c r="G159" s="23">
        <v>431982</v>
      </c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1:17" ht="14.25" customHeight="1">
      <c r="A160" s="47"/>
      <c r="B160" s="57">
        <v>2009</v>
      </c>
      <c r="C160" s="11"/>
      <c r="D160" s="11"/>
      <c r="E160" s="19">
        <f>F160+G160</f>
        <v>872840</v>
      </c>
      <c r="F160" s="23">
        <v>567783</v>
      </c>
      <c r="G160" s="23">
        <v>305057</v>
      </c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 ht="14.25" customHeight="1">
      <c r="A161" s="44"/>
      <c r="B161" s="65" t="s">
        <v>21</v>
      </c>
      <c r="C161" s="12"/>
      <c r="D161" s="12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ht="12" customHeight="1" hidden="1">
      <c r="A162" s="47"/>
      <c r="B162" s="68"/>
      <c r="C162" s="80"/>
      <c r="D162" s="37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1:17" ht="12" customHeight="1" hidden="1">
      <c r="A163" s="47"/>
      <c r="B163" s="68"/>
      <c r="C163" s="80"/>
      <c r="D163" s="37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1:17" ht="12" customHeight="1" hidden="1">
      <c r="A164" s="47"/>
      <c r="B164" s="68"/>
      <c r="C164" s="80"/>
      <c r="D164" s="37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1:17" ht="12" customHeight="1" hidden="1">
      <c r="A165" s="47"/>
      <c r="B165" s="68"/>
      <c r="C165" s="80"/>
      <c r="D165" s="37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1:17" ht="12" customHeight="1" hidden="1">
      <c r="A166" s="47"/>
      <c r="B166" s="68"/>
      <c r="C166" s="80"/>
      <c r="D166" s="37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1:17" ht="12" customHeight="1" hidden="1">
      <c r="A167" s="47"/>
      <c r="B167" s="68"/>
      <c r="C167" s="80"/>
      <c r="D167" s="37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1:17" ht="12" customHeight="1" hidden="1">
      <c r="A168" s="47"/>
      <c r="B168" s="68"/>
      <c r="C168" s="80"/>
      <c r="D168" s="37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1:17" ht="12" customHeight="1" hidden="1">
      <c r="A169" s="47"/>
      <c r="B169" s="68"/>
      <c r="C169" s="80"/>
      <c r="D169" s="37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1:17" ht="12" customHeight="1" hidden="1">
      <c r="A170" s="47"/>
      <c r="B170" s="68"/>
      <c r="C170" s="80"/>
      <c r="D170" s="37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1:17" ht="12" customHeight="1" hidden="1">
      <c r="A171" s="47"/>
      <c r="B171" s="65"/>
      <c r="C171" s="79"/>
      <c r="D171" s="7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1:17" ht="27.75" customHeight="1">
      <c r="A172" s="15" t="s">
        <v>66</v>
      </c>
      <c r="B172" s="69" t="s">
        <v>24</v>
      </c>
      <c r="C172" s="127" t="s">
        <v>27</v>
      </c>
      <c r="D172" s="128"/>
      <c r="E172" s="42">
        <f>F172+G172</f>
        <v>17229577</v>
      </c>
      <c r="F172" s="42">
        <f>F173+F293</f>
        <v>4108321</v>
      </c>
      <c r="G172" s="42">
        <f>G173+G293</f>
        <v>13121256</v>
      </c>
      <c r="H172" s="42">
        <f>I172+M172</f>
        <v>12260290</v>
      </c>
      <c r="I172" s="42">
        <f>J172+K172+L172</f>
        <v>2913314</v>
      </c>
      <c r="J172" s="42"/>
      <c r="K172" s="42"/>
      <c r="L172" s="42">
        <f>L173+L293</f>
        <v>2913314</v>
      </c>
      <c r="M172" s="42">
        <f>N172+O172+P172+Q172</f>
        <v>9346976</v>
      </c>
      <c r="N172" s="42"/>
      <c r="O172" s="42"/>
      <c r="P172" s="42"/>
      <c r="Q172" s="42">
        <f>Q173+Q293</f>
        <v>9346976</v>
      </c>
    </row>
    <row r="173" spans="1:17" ht="22.5" customHeight="1">
      <c r="A173" s="83"/>
      <c r="B173" s="69" t="s">
        <v>62</v>
      </c>
      <c r="C173" s="91"/>
      <c r="D173" s="92"/>
      <c r="E173" s="42">
        <f>F173+G173</f>
        <v>12491546</v>
      </c>
      <c r="F173" s="42">
        <f>F178+F187+F196+F205+F214+F223+F232+F250+F241+F259+F269+F278</f>
        <v>3213333</v>
      </c>
      <c r="G173" s="42">
        <f>G178+G187+G196+G205+G214+G223+G232+G250+G241+G259+G269+G278</f>
        <v>9278213</v>
      </c>
      <c r="H173" s="42">
        <f>I173+M173</f>
        <v>9313366</v>
      </c>
      <c r="I173" s="42">
        <f>J173+K173+L173</f>
        <v>2400814</v>
      </c>
      <c r="J173" s="42"/>
      <c r="K173" s="42"/>
      <c r="L173" s="42">
        <f>L178+L187+L196+L205+L214+L223+L232+L250+L241+L259+L269+L278</f>
        <v>2400814</v>
      </c>
      <c r="M173" s="42">
        <f>N173+O173+P173+Q173</f>
        <v>6912552</v>
      </c>
      <c r="N173" s="42"/>
      <c r="O173" s="42"/>
      <c r="P173" s="42"/>
      <c r="Q173" s="42">
        <f>Q178+Q187+Q196+Q205+Q214+Q223+Q232+Q250+Q241+Q259+Q269+Q278</f>
        <v>6912552</v>
      </c>
    </row>
    <row r="174" spans="1:17" ht="33.75">
      <c r="A174" s="47"/>
      <c r="B174" s="57" t="s">
        <v>80</v>
      </c>
      <c r="C174" s="11"/>
      <c r="D174" s="11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 ht="33.75">
      <c r="A175" s="47"/>
      <c r="B175" s="45" t="s">
        <v>81</v>
      </c>
      <c r="C175" s="11"/>
      <c r="D175" s="11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ht="45">
      <c r="A176" s="47"/>
      <c r="B176" s="45" t="s">
        <v>82</v>
      </c>
      <c r="C176" s="11"/>
      <c r="D176" s="11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ht="45">
      <c r="A177" s="47" t="s">
        <v>39</v>
      </c>
      <c r="B177" s="38" t="s">
        <v>152</v>
      </c>
      <c r="C177" s="11"/>
      <c r="D177" s="11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ht="11.25">
      <c r="A178" s="47"/>
      <c r="B178" s="113" t="s">
        <v>36</v>
      </c>
      <c r="C178" s="14"/>
      <c r="D178" s="14"/>
      <c r="E178" s="42">
        <f>F178+G178</f>
        <v>146368</v>
      </c>
      <c r="F178" s="42">
        <f>SUM(F179:F182)</f>
        <v>43876</v>
      </c>
      <c r="G178" s="42">
        <f>SUM(G179:G182)</f>
        <v>102492</v>
      </c>
      <c r="H178" s="42">
        <f>I178+M178</f>
        <v>91181</v>
      </c>
      <c r="I178" s="42">
        <f>J178+K178+L178</f>
        <v>18804</v>
      </c>
      <c r="J178" s="42">
        <f>SUM(J179:J182)</f>
        <v>0</v>
      </c>
      <c r="K178" s="42">
        <f>SUM(K179:K182)</f>
        <v>0</v>
      </c>
      <c r="L178" s="42">
        <f>SUM(L179:L182)</f>
        <v>18804</v>
      </c>
      <c r="M178" s="42">
        <f>N178+O178+P178+Q178</f>
        <v>72377</v>
      </c>
      <c r="N178" s="42">
        <f>SUM(N179:N182)</f>
        <v>0</v>
      </c>
      <c r="O178" s="42">
        <f>SUM(O179:O182)</f>
        <v>0</v>
      </c>
      <c r="P178" s="42">
        <f>SUM(P179:P182)</f>
        <v>0</v>
      </c>
      <c r="Q178" s="42">
        <f>SUM(Q179:Q182)</f>
        <v>72377</v>
      </c>
    </row>
    <row r="179" spans="1:17" ht="11.25">
      <c r="A179" s="47"/>
      <c r="B179" s="64">
        <v>2006</v>
      </c>
      <c r="C179" s="11"/>
      <c r="D179" s="11">
        <v>852</v>
      </c>
      <c r="E179" s="19">
        <f>F179+G179</f>
        <v>55187</v>
      </c>
      <c r="F179" s="23">
        <v>25072</v>
      </c>
      <c r="G179" s="23">
        <v>30115</v>
      </c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 ht="11.25">
      <c r="A180" s="47"/>
      <c r="B180" s="45">
        <v>2007</v>
      </c>
      <c r="C180" s="11">
        <v>22</v>
      </c>
      <c r="D180" s="11"/>
      <c r="E180" s="19">
        <f>F180+G180</f>
        <v>91181</v>
      </c>
      <c r="F180" s="19">
        <v>18804</v>
      </c>
      <c r="G180" s="23">
        <v>72377</v>
      </c>
      <c r="H180" s="25">
        <f>I180+M180</f>
        <v>91181</v>
      </c>
      <c r="I180" s="25">
        <f>J180+K180+L180</f>
        <v>18804</v>
      </c>
      <c r="J180" s="25"/>
      <c r="K180" s="25"/>
      <c r="L180" s="25">
        <v>18804</v>
      </c>
      <c r="M180" s="25">
        <f>N180+O180+P180+Q180</f>
        <v>72377</v>
      </c>
      <c r="N180" s="25"/>
      <c r="O180" s="25"/>
      <c r="P180" s="25"/>
      <c r="Q180" s="25">
        <v>72377</v>
      </c>
    </row>
    <row r="181" spans="1:17" ht="14.25" customHeight="1">
      <c r="A181" s="47"/>
      <c r="B181" s="45">
        <v>2008</v>
      </c>
      <c r="C181" s="11"/>
      <c r="D181" s="11">
        <v>85295</v>
      </c>
      <c r="E181" s="19"/>
      <c r="F181" s="19"/>
      <c r="G181" s="23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 ht="14.25" customHeight="1">
      <c r="A182" s="44"/>
      <c r="B182" s="65" t="s">
        <v>21</v>
      </c>
      <c r="C182" s="12"/>
      <c r="D182" s="12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ht="33.75">
      <c r="A183" s="43"/>
      <c r="B183" s="57" t="s">
        <v>80</v>
      </c>
      <c r="C183" s="11"/>
      <c r="D183" s="11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1:17" ht="33.75">
      <c r="A184" s="47"/>
      <c r="B184" s="45" t="s">
        <v>50</v>
      </c>
      <c r="C184" s="11"/>
      <c r="D184" s="11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1:17" ht="45">
      <c r="A185" s="47"/>
      <c r="B185" s="45" t="s">
        <v>51</v>
      </c>
      <c r="C185" s="11"/>
      <c r="D185" s="11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1:17" ht="33.75">
      <c r="A186" s="47" t="s">
        <v>40</v>
      </c>
      <c r="B186" s="38" t="s">
        <v>52</v>
      </c>
      <c r="C186" s="11"/>
      <c r="D186" s="11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1:17" ht="11.25">
      <c r="A187" s="47"/>
      <c r="B187" s="72" t="s">
        <v>36</v>
      </c>
      <c r="C187" s="14"/>
      <c r="D187" s="14"/>
      <c r="E187" s="42">
        <f>F187+G187</f>
        <v>176877</v>
      </c>
      <c r="F187" s="42">
        <f>SUM(F188:F191)</f>
        <v>40800</v>
      </c>
      <c r="G187" s="42">
        <f>SUM(G188:G191)</f>
        <v>136077</v>
      </c>
      <c r="H187" s="42">
        <f>I187+M187</f>
        <v>79660</v>
      </c>
      <c r="I187" s="42">
        <f>J187+K187+L187</f>
        <v>17000</v>
      </c>
      <c r="J187" s="42">
        <f>SUM(J188:J191)</f>
        <v>0</v>
      </c>
      <c r="K187" s="42">
        <f>SUM(K188:K191)</f>
        <v>0</v>
      </c>
      <c r="L187" s="42">
        <f>SUM(L188:L191)</f>
        <v>17000</v>
      </c>
      <c r="M187" s="42">
        <f>N187+O187+P187+Q187</f>
        <v>62660</v>
      </c>
      <c r="N187" s="42">
        <f>SUM(N188:N191)</f>
        <v>0</v>
      </c>
      <c r="O187" s="42">
        <f>SUM(O188:O191)</f>
        <v>0</v>
      </c>
      <c r="P187" s="42">
        <f>SUM(P188:P191)</f>
        <v>0</v>
      </c>
      <c r="Q187" s="42">
        <f>SUM(Q188:Q191)</f>
        <v>62660</v>
      </c>
    </row>
    <row r="188" spans="1:17" ht="15" customHeight="1">
      <c r="A188" s="47"/>
      <c r="B188" s="64" t="s">
        <v>101</v>
      </c>
      <c r="C188" s="11"/>
      <c r="D188" s="11">
        <v>921</v>
      </c>
      <c r="E188" s="19">
        <f>F188+G188</f>
        <v>12058</v>
      </c>
      <c r="F188" s="23">
        <v>3400</v>
      </c>
      <c r="G188" s="23">
        <v>8658</v>
      </c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1:17" ht="11.25">
      <c r="A189" s="47"/>
      <c r="B189" s="45">
        <v>2006</v>
      </c>
      <c r="C189" s="11"/>
      <c r="D189" s="11"/>
      <c r="E189" s="19">
        <f>F189+G189</f>
        <v>85159</v>
      </c>
      <c r="F189" s="19">
        <v>20400</v>
      </c>
      <c r="G189" s="19">
        <v>64759</v>
      </c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1:17" ht="11.25">
      <c r="A190" s="47"/>
      <c r="B190" s="45">
        <v>2007</v>
      </c>
      <c r="C190" s="11"/>
      <c r="D190" s="11">
        <v>92120</v>
      </c>
      <c r="E190" s="19">
        <f>F190+G190</f>
        <v>79660</v>
      </c>
      <c r="F190" s="19">
        <v>17000</v>
      </c>
      <c r="G190" s="19">
        <v>62660</v>
      </c>
      <c r="H190" s="25">
        <f>I190+M190</f>
        <v>79660</v>
      </c>
      <c r="I190" s="25">
        <f>J190+K190+L190</f>
        <v>17000</v>
      </c>
      <c r="J190" s="25"/>
      <c r="K190" s="25"/>
      <c r="L190" s="25">
        <v>17000</v>
      </c>
      <c r="M190" s="25">
        <f>N190+O190+P190+Q190</f>
        <v>62660</v>
      </c>
      <c r="N190" s="25"/>
      <c r="O190" s="25"/>
      <c r="P190" s="25"/>
      <c r="Q190" s="25">
        <v>62660</v>
      </c>
    </row>
    <row r="191" spans="1:17" ht="11.25">
      <c r="A191" s="47"/>
      <c r="B191" s="64">
        <v>2008</v>
      </c>
      <c r="C191" s="11"/>
      <c r="D191" s="11"/>
      <c r="E191" s="23">
        <f>F191+G191</f>
        <v>0</v>
      </c>
      <c r="F191" s="23"/>
      <c r="G191" s="23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 ht="11.25">
      <c r="A192" s="47"/>
      <c r="B192" s="65" t="s">
        <v>21</v>
      </c>
      <c r="C192" s="12"/>
      <c r="D192" s="12"/>
      <c r="E192" s="19"/>
      <c r="F192" s="19"/>
      <c r="G192" s="19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ht="22.5">
      <c r="A193" s="43"/>
      <c r="B193" s="57" t="s">
        <v>75</v>
      </c>
      <c r="C193" s="11"/>
      <c r="D193" s="37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 ht="45">
      <c r="A194" s="47"/>
      <c r="B194" s="45" t="s">
        <v>76</v>
      </c>
      <c r="C194" s="11"/>
      <c r="D194" s="37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1:17" ht="45">
      <c r="A195" s="47" t="s">
        <v>44</v>
      </c>
      <c r="B195" s="38" t="s">
        <v>77</v>
      </c>
      <c r="C195" s="11"/>
      <c r="D195" s="37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 ht="12" customHeight="1">
      <c r="A196" s="47"/>
      <c r="B196" s="72" t="s">
        <v>36</v>
      </c>
      <c r="C196" s="14"/>
      <c r="D196" s="74"/>
      <c r="E196" s="42">
        <f>F196+G196</f>
        <v>266000</v>
      </c>
      <c r="F196" s="42">
        <f>SUM(F197:F199)</f>
        <v>66500</v>
      </c>
      <c r="G196" s="42">
        <f>SUM(G197:G199)</f>
        <v>199500</v>
      </c>
      <c r="H196" s="42">
        <f>I196+M196</f>
        <v>149458</v>
      </c>
      <c r="I196" s="42">
        <f>J196+K196+L196</f>
        <v>30163</v>
      </c>
      <c r="J196" s="42"/>
      <c r="K196" s="42"/>
      <c r="L196" s="42">
        <f>SUM(L197:L199)</f>
        <v>30163</v>
      </c>
      <c r="M196" s="42">
        <f>N196+O196+P196+Q196</f>
        <v>119295</v>
      </c>
      <c r="N196" s="42"/>
      <c r="O196" s="42"/>
      <c r="P196" s="42"/>
      <c r="Q196" s="42">
        <f>SUM(Q197:Q199)</f>
        <v>119295</v>
      </c>
    </row>
    <row r="197" spans="1:17" ht="12" customHeight="1">
      <c r="A197" s="47"/>
      <c r="B197" s="45" t="s">
        <v>101</v>
      </c>
      <c r="C197" s="11">
        <v>18</v>
      </c>
      <c r="D197" s="37"/>
      <c r="E197" s="19">
        <f>F197+G197</f>
        <v>10531</v>
      </c>
      <c r="F197" s="19">
        <v>5260</v>
      </c>
      <c r="G197" s="19">
        <v>5271</v>
      </c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 ht="12" customHeight="1">
      <c r="A198" s="47"/>
      <c r="B198" s="45">
        <v>2006</v>
      </c>
      <c r="C198" s="11"/>
      <c r="D198" s="37">
        <v>85149</v>
      </c>
      <c r="E198" s="19">
        <f>F198+G198</f>
        <v>106011</v>
      </c>
      <c r="F198" s="19">
        <v>31077</v>
      </c>
      <c r="G198" s="19">
        <v>74934</v>
      </c>
      <c r="H198" s="25">
        <f>I198+M198</f>
        <v>0</v>
      </c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1:17" ht="12" customHeight="1">
      <c r="A199" s="47"/>
      <c r="B199" s="64">
        <v>2007</v>
      </c>
      <c r="C199" s="11"/>
      <c r="D199" s="37"/>
      <c r="E199" s="23">
        <f>F199+G199</f>
        <v>149458</v>
      </c>
      <c r="F199" s="23">
        <v>30163</v>
      </c>
      <c r="G199" s="23">
        <v>119295</v>
      </c>
      <c r="H199" s="25">
        <f>I199+M199</f>
        <v>149458</v>
      </c>
      <c r="I199" s="25">
        <f>J199+K199+L199</f>
        <v>30163</v>
      </c>
      <c r="J199" s="25"/>
      <c r="K199" s="25"/>
      <c r="L199" s="25">
        <v>30163</v>
      </c>
      <c r="M199" s="25">
        <f>Q199</f>
        <v>119295</v>
      </c>
      <c r="N199" s="25"/>
      <c r="O199" s="25"/>
      <c r="P199" s="25"/>
      <c r="Q199" s="25">
        <v>119295</v>
      </c>
    </row>
    <row r="200" spans="1:17" ht="12" customHeight="1">
      <c r="A200" s="44"/>
      <c r="B200" s="65" t="s">
        <v>21</v>
      </c>
      <c r="C200" s="12"/>
      <c r="D200" s="7"/>
      <c r="E200" s="19"/>
      <c r="F200" s="19"/>
      <c r="G200" s="19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1:17" ht="33.75">
      <c r="A201" s="47"/>
      <c r="B201" s="55" t="s">
        <v>83</v>
      </c>
      <c r="C201" s="11"/>
      <c r="D201" s="11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1:17" ht="33.75">
      <c r="A202" s="47"/>
      <c r="B202" s="55" t="s">
        <v>145</v>
      </c>
      <c r="C202" s="11"/>
      <c r="D202" s="11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1:17" ht="33.75">
      <c r="A203" s="47"/>
      <c r="B203" s="55" t="s">
        <v>84</v>
      </c>
      <c r="C203" s="11"/>
      <c r="D203" s="11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1:17" ht="22.5">
      <c r="A204" s="47" t="s">
        <v>49</v>
      </c>
      <c r="B204" s="67" t="s">
        <v>85</v>
      </c>
      <c r="C204" s="11"/>
      <c r="D204" s="11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1:17" ht="11.25">
      <c r="A205" s="47"/>
      <c r="B205" s="72" t="s">
        <v>36</v>
      </c>
      <c r="C205" s="14"/>
      <c r="D205" s="14"/>
      <c r="E205" s="42">
        <f>F205+G205</f>
        <v>6652531</v>
      </c>
      <c r="F205" s="42">
        <f>SUM(F206:F208)</f>
        <v>1663133</v>
      </c>
      <c r="G205" s="42">
        <f>SUM(G206:G208)</f>
        <v>4989398</v>
      </c>
      <c r="H205" s="42">
        <f>I205+M205</f>
        <v>4910377</v>
      </c>
      <c r="I205" s="42">
        <f>J205+K205+L205</f>
        <v>1227594</v>
      </c>
      <c r="J205" s="42"/>
      <c r="K205" s="42"/>
      <c r="L205" s="42">
        <f>SUM(L206:L208)</f>
        <v>1227594</v>
      </c>
      <c r="M205" s="42">
        <f>N205+O205+P205+Q205</f>
        <v>3682783</v>
      </c>
      <c r="N205" s="42"/>
      <c r="O205" s="42"/>
      <c r="P205" s="42"/>
      <c r="Q205" s="42">
        <f>SUM(Q206:Q208)</f>
        <v>3682783</v>
      </c>
    </row>
    <row r="206" spans="1:17" ht="11.25" customHeight="1">
      <c r="A206" s="47"/>
      <c r="B206" s="55" t="s">
        <v>86</v>
      </c>
      <c r="C206" s="11"/>
      <c r="D206" s="11"/>
      <c r="E206" s="19">
        <f>F206+G206</f>
        <v>512696</v>
      </c>
      <c r="F206" s="19">
        <v>128174</v>
      </c>
      <c r="G206" s="19">
        <v>384522</v>
      </c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1:17" ht="11.25">
      <c r="A207" s="47"/>
      <c r="B207" s="75">
        <v>2007</v>
      </c>
      <c r="C207" s="11">
        <v>24</v>
      </c>
      <c r="D207" s="111">
        <v>853</v>
      </c>
      <c r="E207" s="19">
        <f>F207+G207</f>
        <v>4910377</v>
      </c>
      <c r="F207" s="19">
        <v>1227594</v>
      </c>
      <c r="G207" s="19">
        <v>3682783</v>
      </c>
      <c r="H207" s="25">
        <f>I207+M207</f>
        <v>4910377</v>
      </c>
      <c r="I207" s="24">
        <f>J207+K207+L207</f>
        <v>1227594</v>
      </c>
      <c r="J207" s="25"/>
      <c r="K207" s="25"/>
      <c r="L207" s="25">
        <v>1227594</v>
      </c>
      <c r="M207" s="25">
        <f>N207+O207+Q207</f>
        <v>3682783</v>
      </c>
      <c r="N207" s="25"/>
      <c r="O207" s="25"/>
      <c r="P207" s="25"/>
      <c r="Q207" s="25">
        <v>3682783</v>
      </c>
    </row>
    <row r="208" spans="1:17" ht="11.25">
      <c r="A208" s="47"/>
      <c r="B208" s="75">
        <v>2008</v>
      </c>
      <c r="C208" s="11"/>
      <c r="D208" s="111">
        <v>85395</v>
      </c>
      <c r="E208" s="23">
        <f>F208+G208</f>
        <v>1229458</v>
      </c>
      <c r="F208" s="23">
        <v>307365</v>
      </c>
      <c r="G208" s="23">
        <v>922093</v>
      </c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1:17" ht="11.25">
      <c r="A209" s="47"/>
      <c r="B209" s="65" t="s">
        <v>87</v>
      </c>
      <c r="C209" s="12"/>
      <c r="D209" s="12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1:17" ht="33.75">
      <c r="A210" s="43"/>
      <c r="B210" s="55" t="s">
        <v>83</v>
      </c>
      <c r="C210" s="11"/>
      <c r="D210" s="11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17" ht="33.75">
      <c r="A211" s="47"/>
      <c r="B211" s="55" t="s">
        <v>145</v>
      </c>
      <c r="C211" s="11"/>
      <c r="D211" s="11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17" ht="56.25">
      <c r="A212" s="47"/>
      <c r="B212" s="55" t="s">
        <v>116</v>
      </c>
      <c r="C212" s="11"/>
      <c r="D212" s="11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1:17" ht="22.5">
      <c r="A213" s="47" t="s">
        <v>56</v>
      </c>
      <c r="B213" s="67" t="s">
        <v>93</v>
      </c>
      <c r="C213" s="11"/>
      <c r="D213" s="11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 ht="11.25">
      <c r="A214" s="47"/>
      <c r="B214" s="72" t="s">
        <v>36</v>
      </c>
      <c r="C214" s="14"/>
      <c r="D214" s="14"/>
      <c r="E214" s="42">
        <f>F214+G214</f>
        <v>607526</v>
      </c>
      <c r="F214" s="42">
        <f>SUM(F215:F217)</f>
        <v>151882</v>
      </c>
      <c r="G214" s="42">
        <f>SUM(G215:G217)</f>
        <v>455644</v>
      </c>
      <c r="H214" s="42">
        <f>I214+M214</f>
        <v>397604</v>
      </c>
      <c r="I214" s="42">
        <f>J214+K214+L214</f>
        <v>99401</v>
      </c>
      <c r="J214" s="42"/>
      <c r="K214" s="42"/>
      <c r="L214" s="42">
        <f>SUM(L215:L217)</f>
        <v>99401</v>
      </c>
      <c r="M214" s="42">
        <f>N214+O214+P214+Q214</f>
        <v>298203</v>
      </c>
      <c r="N214" s="42"/>
      <c r="O214" s="42"/>
      <c r="P214" s="42"/>
      <c r="Q214" s="42">
        <f>SUM(Q215:Q217)</f>
        <v>298203</v>
      </c>
    </row>
    <row r="215" spans="1:17" ht="11.25" customHeight="1">
      <c r="A215" s="47"/>
      <c r="B215" s="55" t="s">
        <v>86</v>
      </c>
      <c r="C215" s="11"/>
      <c r="D215" s="11"/>
      <c r="E215" s="19">
        <f>F215+G215</f>
        <v>209922</v>
      </c>
      <c r="F215" s="19">
        <v>52481</v>
      </c>
      <c r="G215" s="19">
        <v>157441</v>
      </c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17" ht="11.25">
      <c r="A216" s="47"/>
      <c r="B216" s="75">
        <v>2007</v>
      </c>
      <c r="C216" s="11">
        <v>23</v>
      </c>
      <c r="D216" s="111">
        <v>750</v>
      </c>
      <c r="E216" s="23">
        <f>F216+G216</f>
        <v>397604</v>
      </c>
      <c r="F216" s="23">
        <v>99401</v>
      </c>
      <c r="G216" s="23">
        <v>298203</v>
      </c>
      <c r="H216" s="25">
        <f>I216+M216</f>
        <v>397604</v>
      </c>
      <c r="I216" s="24">
        <f>J216+K216+L216</f>
        <v>99401</v>
      </c>
      <c r="J216" s="25"/>
      <c r="K216" s="25"/>
      <c r="L216" s="25">
        <v>99401</v>
      </c>
      <c r="M216" s="25">
        <f>N216+O216+P216+Q216</f>
        <v>298203</v>
      </c>
      <c r="N216" s="25"/>
      <c r="O216" s="25"/>
      <c r="P216" s="25"/>
      <c r="Q216" s="25">
        <v>298203</v>
      </c>
    </row>
    <row r="217" spans="1:17" ht="11.25">
      <c r="A217" s="47"/>
      <c r="B217" s="75">
        <v>2008</v>
      </c>
      <c r="C217" s="11"/>
      <c r="D217" s="111">
        <v>75023</v>
      </c>
      <c r="E217" s="23"/>
      <c r="F217" s="23"/>
      <c r="G217" s="23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17" ht="11.25">
      <c r="A218" s="47"/>
      <c r="B218" s="65" t="s">
        <v>87</v>
      </c>
      <c r="C218" s="12"/>
      <c r="D218" s="12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1:17" ht="33.75">
      <c r="A219" s="43"/>
      <c r="B219" s="55" t="s">
        <v>83</v>
      </c>
      <c r="C219" s="11"/>
      <c r="D219" s="11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17" ht="33.75">
      <c r="A220" s="47"/>
      <c r="B220" s="55" t="s">
        <v>144</v>
      </c>
      <c r="C220" s="11"/>
      <c r="D220" s="11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17" ht="25.5" customHeight="1">
      <c r="A221" s="47"/>
      <c r="B221" s="55" t="s">
        <v>92</v>
      </c>
      <c r="C221" s="11"/>
      <c r="D221" s="11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1:17" ht="22.5">
      <c r="A222" s="47" t="s">
        <v>110</v>
      </c>
      <c r="B222" s="67" t="s">
        <v>96</v>
      </c>
      <c r="C222" s="11"/>
      <c r="D222" s="11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17" ht="11.25">
      <c r="A223" s="47"/>
      <c r="B223" s="72" t="s">
        <v>36</v>
      </c>
      <c r="C223" s="14"/>
      <c r="D223" s="14"/>
      <c r="E223" s="42">
        <f>F223+G223</f>
        <v>1139940</v>
      </c>
      <c r="F223" s="42">
        <f>SUM(F224:F226)</f>
        <v>284985</v>
      </c>
      <c r="G223" s="42">
        <f>SUM(G224:G226)</f>
        <v>854955</v>
      </c>
      <c r="H223" s="42">
        <f>I223+M223</f>
        <v>662776</v>
      </c>
      <c r="I223" s="42">
        <f>J223+K223+L223</f>
        <v>165694</v>
      </c>
      <c r="J223" s="42"/>
      <c r="K223" s="42"/>
      <c r="L223" s="42">
        <f>SUM(L224:L226)</f>
        <v>165694</v>
      </c>
      <c r="M223" s="42">
        <f>N223+O223+P223+Q223</f>
        <v>497082</v>
      </c>
      <c r="N223" s="42"/>
      <c r="O223" s="42"/>
      <c r="P223" s="42"/>
      <c r="Q223" s="42">
        <f>SUM(Q224:Q226)</f>
        <v>497082</v>
      </c>
    </row>
    <row r="224" spans="1:17" ht="11.25" customHeight="1">
      <c r="A224" s="47"/>
      <c r="B224" s="55" t="s">
        <v>86</v>
      </c>
      <c r="C224" s="11"/>
      <c r="D224" s="11"/>
      <c r="E224" s="19">
        <f>F224+G224</f>
        <v>477164</v>
      </c>
      <c r="F224" s="19">
        <v>119291</v>
      </c>
      <c r="G224" s="19">
        <v>357873</v>
      </c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 ht="11.25">
      <c r="A225" s="47"/>
      <c r="B225" s="75">
        <v>2007</v>
      </c>
      <c r="C225" s="11">
        <v>24</v>
      </c>
      <c r="D225" s="111">
        <v>750</v>
      </c>
      <c r="E225" s="19">
        <f>F225+G225</f>
        <v>662776</v>
      </c>
      <c r="F225" s="19">
        <v>165694</v>
      </c>
      <c r="G225" s="19">
        <v>497082</v>
      </c>
      <c r="H225" s="25">
        <f>I225+M225</f>
        <v>662776</v>
      </c>
      <c r="I225" s="24">
        <f>J225+K225+L225</f>
        <v>165694</v>
      </c>
      <c r="J225" s="25"/>
      <c r="K225" s="25"/>
      <c r="L225" s="25">
        <v>165694</v>
      </c>
      <c r="M225" s="25">
        <f>N225+O225+P225+Q225</f>
        <v>497082</v>
      </c>
      <c r="N225" s="25"/>
      <c r="O225" s="25"/>
      <c r="P225" s="25"/>
      <c r="Q225" s="25">
        <v>497082</v>
      </c>
    </row>
    <row r="226" spans="1:17" ht="11.25">
      <c r="A226" s="47"/>
      <c r="B226" s="75">
        <v>2008</v>
      </c>
      <c r="C226" s="11"/>
      <c r="D226" s="111">
        <v>75095</v>
      </c>
      <c r="E226" s="23"/>
      <c r="F226" s="23"/>
      <c r="G226" s="23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 ht="11.25">
      <c r="A227" s="44"/>
      <c r="B227" s="65" t="s">
        <v>87</v>
      </c>
      <c r="C227" s="12"/>
      <c r="D227" s="12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1:17" ht="33.75">
      <c r="A228" s="47"/>
      <c r="B228" s="57" t="s">
        <v>80</v>
      </c>
      <c r="C228" s="11"/>
      <c r="D228" s="11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 ht="33.75">
      <c r="A229" s="47"/>
      <c r="B229" s="45" t="s">
        <v>81</v>
      </c>
      <c r="C229" s="11"/>
      <c r="D229" s="11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 ht="45">
      <c r="A230" s="47"/>
      <c r="B230" s="45" t="s">
        <v>82</v>
      </c>
      <c r="C230" s="11"/>
      <c r="D230" s="11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 ht="33.75">
      <c r="A231" s="47" t="s">
        <v>120</v>
      </c>
      <c r="B231" s="38" t="s">
        <v>121</v>
      </c>
      <c r="C231" s="11"/>
      <c r="D231" s="11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 ht="11.25">
      <c r="A232" s="47"/>
      <c r="B232" s="72" t="s">
        <v>36</v>
      </c>
      <c r="C232" s="14"/>
      <c r="D232" s="14"/>
      <c r="E232" s="42">
        <f>F232+G232</f>
        <v>88285</v>
      </c>
      <c r="F232" s="42">
        <f>SUM(F233:F236)</f>
        <v>18191</v>
      </c>
      <c r="G232" s="42">
        <f>SUM(G233:G236)</f>
        <v>70094</v>
      </c>
      <c r="H232" s="42">
        <f>I232+M232</f>
        <v>88285</v>
      </c>
      <c r="I232" s="42">
        <f>J232+K232+L232</f>
        <v>18191</v>
      </c>
      <c r="J232" s="42">
        <f>SUM(J233:J236)</f>
        <v>0</v>
      </c>
      <c r="K232" s="42">
        <f>SUM(K233:K236)</f>
        <v>0</v>
      </c>
      <c r="L232" s="42">
        <f>SUM(L233:L236)</f>
        <v>18191</v>
      </c>
      <c r="M232" s="42">
        <f>N232+O232+P232+Q232</f>
        <v>70094</v>
      </c>
      <c r="N232" s="42">
        <f>SUM(N233:N236)</f>
        <v>0</v>
      </c>
      <c r="O232" s="42">
        <f>SUM(O233:O236)</f>
        <v>0</v>
      </c>
      <c r="P232" s="42">
        <f>SUM(P233:P236)</f>
        <v>0</v>
      </c>
      <c r="Q232" s="42">
        <f>SUM(Q233:Q236)</f>
        <v>70094</v>
      </c>
    </row>
    <row r="233" spans="1:17" ht="14.25" customHeight="1">
      <c r="A233" s="47"/>
      <c r="B233" s="64">
        <v>2006</v>
      </c>
      <c r="C233" s="11"/>
      <c r="D233" s="11">
        <v>852</v>
      </c>
      <c r="E233" s="19">
        <f>F233+G233</f>
        <v>0</v>
      </c>
      <c r="F233" s="23"/>
      <c r="G233" s="23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 ht="14.25" customHeight="1">
      <c r="A234" s="47"/>
      <c r="B234" s="45">
        <v>2007</v>
      </c>
      <c r="C234" s="11">
        <v>22</v>
      </c>
      <c r="D234" s="11"/>
      <c r="E234" s="19">
        <f>F234+G234</f>
        <v>88285</v>
      </c>
      <c r="F234" s="19">
        <v>18191</v>
      </c>
      <c r="G234" s="23">
        <v>70094</v>
      </c>
      <c r="H234" s="25">
        <f>I234+M234</f>
        <v>88285</v>
      </c>
      <c r="I234" s="25">
        <f>J234+K234+L234</f>
        <v>18191</v>
      </c>
      <c r="J234" s="25"/>
      <c r="K234" s="25"/>
      <c r="L234" s="25">
        <v>18191</v>
      </c>
      <c r="M234" s="25">
        <f>N234+O234+P234+Q234</f>
        <v>70094</v>
      </c>
      <c r="N234" s="25"/>
      <c r="O234" s="25"/>
      <c r="P234" s="25"/>
      <c r="Q234" s="25">
        <v>70094</v>
      </c>
    </row>
    <row r="235" spans="1:17" ht="14.25" customHeight="1">
      <c r="A235" s="47"/>
      <c r="B235" s="45">
        <v>2008</v>
      </c>
      <c r="C235" s="11"/>
      <c r="D235" s="11">
        <v>85295</v>
      </c>
      <c r="E235" s="19"/>
      <c r="F235" s="19"/>
      <c r="G235" s="23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 ht="14.25" customHeight="1">
      <c r="A236" s="47"/>
      <c r="B236" s="65" t="s">
        <v>21</v>
      </c>
      <c r="C236" s="12"/>
      <c r="D236" s="12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1:17" ht="33.75">
      <c r="A237" s="47"/>
      <c r="B237" s="55" t="s">
        <v>83</v>
      </c>
      <c r="C237" s="11"/>
      <c r="D237" s="11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 ht="33.75">
      <c r="A238" s="47"/>
      <c r="B238" s="55" t="s">
        <v>123</v>
      </c>
      <c r="C238" s="11"/>
      <c r="D238" s="11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1:17" ht="45" customHeight="1">
      <c r="A239" s="47"/>
      <c r="B239" s="55" t="s">
        <v>124</v>
      </c>
      <c r="C239" s="11"/>
      <c r="D239" s="11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1:17" ht="22.5">
      <c r="A240" s="47" t="s">
        <v>122</v>
      </c>
      <c r="B240" s="67" t="s">
        <v>142</v>
      </c>
      <c r="C240" s="11"/>
      <c r="D240" s="11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 ht="11.25">
      <c r="A241" s="47"/>
      <c r="B241" s="72" t="s">
        <v>36</v>
      </c>
      <c r="C241" s="14"/>
      <c r="D241" s="14"/>
      <c r="E241" s="42">
        <f>F241+G241</f>
        <v>711450</v>
      </c>
      <c r="F241" s="42">
        <f>SUM(F242:F244)</f>
        <v>177862</v>
      </c>
      <c r="G241" s="42">
        <f>SUM(G242:G244)</f>
        <v>533588</v>
      </c>
      <c r="H241" s="42">
        <f>I241+M241</f>
        <v>711450</v>
      </c>
      <c r="I241" s="42">
        <f>J241+K241+L241</f>
        <v>177862</v>
      </c>
      <c r="J241" s="42"/>
      <c r="K241" s="42"/>
      <c r="L241" s="42">
        <f>SUM(L242:L244)</f>
        <v>177862</v>
      </c>
      <c r="M241" s="42">
        <f>N241+O241+P241+Q241</f>
        <v>533588</v>
      </c>
      <c r="N241" s="42"/>
      <c r="O241" s="42"/>
      <c r="P241" s="42"/>
      <c r="Q241" s="42">
        <f>SUM(Q242:Q244)</f>
        <v>533588</v>
      </c>
    </row>
    <row r="242" spans="1:17" ht="11.25" customHeight="1">
      <c r="A242" s="47"/>
      <c r="B242" s="55" t="s">
        <v>86</v>
      </c>
      <c r="C242" s="11"/>
      <c r="D242" s="11"/>
      <c r="E242" s="19">
        <f>F242+G242</f>
        <v>0</v>
      </c>
      <c r="F242" s="19">
        <v>0</v>
      </c>
      <c r="G242" s="19">
        <v>0</v>
      </c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 ht="11.25">
      <c r="A243" s="47"/>
      <c r="B243" s="75">
        <v>2007</v>
      </c>
      <c r="C243" s="11">
        <v>22</v>
      </c>
      <c r="D243" s="111">
        <v>852</v>
      </c>
      <c r="E243" s="19">
        <f>F243+G243</f>
        <v>711450</v>
      </c>
      <c r="F243" s="19">
        <v>177862</v>
      </c>
      <c r="G243" s="19">
        <v>533588</v>
      </c>
      <c r="H243" s="25">
        <f>I243+M243</f>
        <v>711450</v>
      </c>
      <c r="I243" s="24">
        <f>J243+K243+L243</f>
        <v>177862</v>
      </c>
      <c r="J243" s="25"/>
      <c r="K243" s="25"/>
      <c r="L243" s="25">
        <v>177862</v>
      </c>
      <c r="M243" s="25">
        <f>N243+O243+P243+Q243</f>
        <v>533588</v>
      </c>
      <c r="N243" s="25"/>
      <c r="O243" s="25"/>
      <c r="P243" s="25"/>
      <c r="Q243" s="25">
        <v>533588</v>
      </c>
    </row>
    <row r="244" spans="1:17" ht="11.25">
      <c r="A244" s="47"/>
      <c r="B244" s="75">
        <v>2008</v>
      </c>
      <c r="C244" s="11"/>
      <c r="D244" s="111">
        <v>85295</v>
      </c>
      <c r="E244" s="23"/>
      <c r="F244" s="23"/>
      <c r="G244" s="23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1:17" ht="14.25" customHeight="1">
      <c r="A245" s="44"/>
      <c r="B245" s="65" t="s">
        <v>21</v>
      </c>
      <c r="C245" s="12"/>
      <c r="D245" s="12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1:17" ht="33.75">
      <c r="A246" s="47"/>
      <c r="B246" s="55" t="s">
        <v>83</v>
      </c>
      <c r="C246" s="11"/>
      <c r="D246" s="11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 ht="33.75">
      <c r="A247" s="47"/>
      <c r="B247" s="55" t="s">
        <v>123</v>
      </c>
      <c r="C247" s="11"/>
      <c r="D247" s="11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 ht="48" customHeight="1">
      <c r="A248" s="47"/>
      <c r="B248" s="55" t="s">
        <v>124</v>
      </c>
      <c r="C248" s="11"/>
      <c r="D248" s="11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1:17" ht="22.5">
      <c r="A249" s="47" t="s">
        <v>125</v>
      </c>
      <c r="B249" s="67" t="s">
        <v>143</v>
      </c>
      <c r="C249" s="11"/>
      <c r="D249" s="11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1:17" ht="11.25">
      <c r="A250" s="47"/>
      <c r="B250" s="72" t="s">
        <v>36</v>
      </c>
      <c r="C250" s="14"/>
      <c r="D250" s="14"/>
      <c r="E250" s="42">
        <f>F250+G250</f>
        <v>1301600</v>
      </c>
      <c r="F250" s="42">
        <f>SUM(F251:F253)</f>
        <v>415861</v>
      </c>
      <c r="G250" s="42">
        <f>SUM(G251:G253)</f>
        <v>885739</v>
      </c>
      <c r="H250" s="42">
        <f>I250+M250</f>
        <v>1301600</v>
      </c>
      <c r="I250" s="42">
        <f>J250+K250+L250</f>
        <v>415861</v>
      </c>
      <c r="J250" s="42"/>
      <c r="K250" s="42"/>
      <c r="L250" s="42">
        <f>SUM(L251:L253)</f>
        <v>415861</v>
      </c>
      <c r="M250" s="42">
        <f>N250+O250+P250+Q250</f>
        <v>885739</v>
      </c>
      <c r="N250" s="42"/>
      <c r="O250" s="42"/>
      <c r="P250" s="42"/>
      <c r="Q250" s="42">
        <f>SUM(Q251:Q253)</f>
        <v>885739</v>
      </c>
    </row>
    <row r="251" spans="1:17" ht="11.25" customHeight="1">
      <c r="A251" s="47"/>
      <c r="B251" s="55" t="s">
        <v>86</v>
      </c>
      <c r="C251" s="11"/>
      <c r="D251" s="11"/>
      <c r="E251" s="19">
        <f>F251+G251</f>
        <v>0</v>
      </c>
      <c r="F251" s="19">
        <v>0</v>
      </c>
      <c r="G251" s="19">
        <v>0</v>
      </c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 ht="11.25">
      <c r="A252" s="47"/>
      <c r="B252" s="75">
        <v>2007</v>
      </c>
      <c r="C252" s="11">
        <v>22</v>
      </c>
      <c r="D252" s="111">
        <v>801</v>
      </c>
      <c r="E252" s="19">
        <f>F252+G252</f>
        <v>1301600</v>
      </c>
      <c r="F252" s="19">
        <v>415861</v>
      </c>
      <c r="G252" s="19">
        <v>885739</v>
      </c>
      <c r="H252" s="25">
        <f>I252+M252</f>
        <v>1301600</v>
      </c>
      <c r="I252" s="24">
        <f>J252+K252+L252</f>
        <v>415861</v>
      </c>
      <c r="J252" s="25"/>
      <c r="K252" s="25"/>
      <c r="L252" s="25">
        <v>415861</v>
      </c>
      <c r="M252" s="25">
        <f>N252+O252+P252+Q252</f>
        <v>885739</v>
      </c>
      <c r="N252" s="25"/>
      <c r="O252" s="25"/>
      <c r="P252" s="25"/>
      <c r="Q252" s="25">
        <v>885739</v>
      </c>
    </row>
    <row r="253" spans="1:17" ht="11.25">
      <c r="A253" s="47"/>
      <c r="B253" s="75">
        <v>2008</v>
      </c>
      <c r="C253" s="11"/>
      <c r="D253" s="111">
        <v>80195</v>
      </c>
      <c r="E253" s="23"/>
      <c r="F253" s="23"/>
      <c r="G253" s="23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1:17" ht="14.25" customHeight="1">
      <c r="A254" s="44"/>
      <c r="B254" s="65" t="s">
        <v>21</v>
      </c>
      <c r="C254" s="12"/>
      <c r="D254" s="12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</row>
    <row r="255" spans="1:17" ht="33.75">
      <c r="A255" s="43"/>
      <c r="B255" s="55" t="s">
        <v>83</v>
      </c>
      <c r="C255" s="11"/>
      <c r="D255" s="37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7" ht="45">
      <c r="A256" s="47"/>
      <c r="B256" s="45" t="s">
        <v>53</v>
      </c>
      <c r="C256" s="11"/>
      <c r="D256" s="37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 ht="22.5">
      <c r="A257" s="47"/>
      <c r="B257" s="45" t="s">
        <v>129</v>
      </c>
      <c r="C257" s="11"/>
      <c r="D257" s="37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 ht="33.75">
      <c r="A258" s="47" t="s">
        <v>131</v>
      </c>
      <c r="B258" s="38" t="s">
        <v>130</v>
      </c>
      <c r="C258" s="11"/>
      <c r="D258" s="37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 ht="12" customHeight="1">
      <c r="A259" s="47"/>
      <c r="B259" s="72" t="s">
        <v>36</v>
      </c>
      <c r="C259" s="14"/>
      <c r="D259" s="74"/>
      <c r="E259" s="42">
        <f>F259+G259</f>
        <v>21500</v>
      </c>
      <c r="F259" s="42">
        <f>SUM(F260:F263)</f>
        <v>5375</v>
      </c>
      <c r="G259" s="42">
        <f>SUM(G260:G263)</f>
        <v>16125</v>
      </c>
      <c r="H259" s="42">
        <f>I259+M259</f>
        <v>6500</v>
      </c>
      <c r="I259" s="42">
        <f>J259+K259+L259</f>
        <v>1625</v>
      </c>
      <c r="J259" s="42"/>
      <c r="K259" s="42"/>
      <c r="L259" s="42">
        <f>SUM(L261:L263)</f>
        <v>1625</v>
      </c>
      <c r="M259" s="42">
        <f>N259+O259+P259+Q259</f>
        <v>4875</v>
      </c>
      <c r="N259" s="42"/>
      <c r="O259" s="42"/>
      <c r="P259" s="42"/>
      <c r="Q259" s="42">
        <f>SUM(Q260:Q263)</f>
        <v>4875</v>
      </c>
    </row>
    <row r="260" spans="1:17" ht="12" customHeight="1">
      <c r="A260" s="47"/>
      <c r="B260" s="64" t="s">
        <v>32</v>
      </c>
      <c r="C260" s="11"/>
      <c r="D260" s="37">
        <v>851</v>
      </c>
      <c r="E260" s="25">
        <f>F260+G260</f>
        <v>15000</v>
      </c>
      <c r="F260" s="25">
        <v>3750</v>
      </c>
      <c r="G260" s="25">
        <v>11250</v>
      </c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 ht="12" customHeight="1">
      <c r="A261" s="47"/>
      <c r="B261" s="45">
        <v>2005</v>
      </c>
      <c r="C261" s="11">
        <v>323</v>
      </c>
      <c r="D261" s="37"/>
      <c r="E261" s="25">
        <f>F261+G261</f>
        <v>0</v>
      </c>
      <c r="F261" s="25">
        <v>0</v>
      </c>
      <c r="G261" s="25">
        <v>0</v>
      </c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 ht="12" customHeight="1">
      <c r="A262" s="47"/>
      <c r="B262" s="45">
        <v>2006</v>
      </c>
      <c r="C262" s="11"/>
      <c r="D262" s="37">
        <v>85195</v>
      </c>
      <c r="E262" s="25">
        <f>F262+G262</f>
        <v>0</v>
      </c>
      <c r="F262" s="25">
        <v>0</v>
      </c>
      <c r="G262" s="25">
        <v>0</v>
      </c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 ht="12" customHeight="1">
      <c r="A263" s="47"/>
      <c r="B263" s="64">
        <v>2007</v>
      </c>
      <c r="C263" s="11"/>
      <c r="D263" s="37"/>
      <c r="E263" s="23">
        <f>F263+G263</f>
        <v>6500</v>
      </c>
      <c r="F263" s="23">
        <v>1625</v>
      </c>
      <c r="G263" s="23">
        <v>4875</v>
      </c>
      <c r="H263" s="25">
        <f>I263+M263</f>
        <v>6500</v>
      </c>
      <c r="I263" s="25">
        <f>J263+K263+L263</f>
        <v>1625</v>
      </c>
      <c r="J263" s="25"/>
      <c r="K263" s="25"/>
      <c r="L263" s="25">
        <v>1625</v>
      </c>
      <c r="M263" s="25">
        <f>N263+O263+P263+Q263</f>
        <v>4875</v>
      </c>
      <c r="N263" s="25"/>
      <c r="O263" s="25"/>
      <c r="P263" s="25"/>
      <c r="Q263" s="25">
        <v>4875</v>
      </c>
    </row>
    <row r="264" spans="1:17" ht="12" customHeight="1">
      <c r="A264" s="44"/>
      <c r="B264" s="65" t="s">
        <v>21</v>
      </c>
      <c r="C264" s="12"/>
      <c r="D264" s="7"/>
      <c r="E264" s="19"/>
      <c r="F264" s="19"/>
      <c r="G264" s="19"/>
      <c r="H264" s="23"/>
      <c r="I264" s="23"/>
      <c r="J264" s="23"/>
      <c r="K264" s="23"/>
      <c r="L264" s="23"/>
      <c r="M264" s="23"/>
      <c r="N264" s="23"/>
      <c r="O264" s="23"/>
      <c r="P264" s="23"/>
      <c r="Q264" s="23"/>
    </row>
    <row r="265" spans="1:17" ht="33.75">
      <c r="A265" s="43"/>
      <c r="B265" s="55" t="s">
        <v>83</v>
      </c>
      <c r="C265" s="11"/>
      <c r="D265" s="37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 ht="33.75">
      <c r="A266" s="47"/>
      <c r="B266" s="45" t="s">
        <v>139</v>
      </c>
      <c r="C266" s="11"/>
      <c r="D266" s="37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 ht="56.25">
      <c r="A267" s="47"/>
      <c r="B267" s="45" t="s">
        <v>116</v>
      </c>
      <c r="C267" s="11"/>
      <c r="D267" s="37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1:17" ht="35.25" customHeight="1">
      <c r="A268" s="47" t="s">
        <v>141</v>
      </c>
      <c r="B268" s="38" t="s">
        <v>140</v>
      </c>
      <c r="C268" s="11"/>
      <c r="D268" s="37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ht="12" customHeight="1">
      <c r="A269" s="47"/>
      <c r="B269" s="72" t="s">
        <v>36</v>
      </c>
      <c r="C269" s="14"/>
      <c r="D269" s="74"/>
      <c r="E269" s="42">
        <f>F269+G269</f>
        <v>239528</v>
      </c>
      <c r="F269" s="42">
        <f>SUM(F270:F272)</f>
        <v>59882</v>
      </c>
      <c r="G269" s="42">
        <f>SUM(G270:G272)</f>
        <v>179646</v>
      </c>
      <c r="H269" s="42">
        <f>I269+M269</f>
        <v>79224</v>
      </c>
      <c r="I269" s="42">
        <f>J269+K269+L269</f>
        <v>19806</v>
      </c>
      <c r="J269" s="42"/>
      <c r="K269" s="42"/>
      <c r="L269" s="42">
        <f>SUM(L271:L272)</f>
        <v>19806</v>
      </c>
      <c r="M269" s="42">
        <f>N269+O269+P269+Q269</f>
        <v>59418</v>
      </c>
      <c r="N269" s="42"/>
      <c r="O269" s="42"/>
      <c r="P269" s="42"/>
      <c r="Q269" s="42">
        <f>SUM(Q270:Q272)</f>
        <v>59418</v>
      </c>
    </row>
    <row r="270" spans="1:17" ht="12" customHeight="1">
      <c r="A270" s="47"/>
      <c r="B270" s="64" t="s">
        <v>101</v>
      </c>
      <c r="C270" s="11"/>
      <c r="D270" s="37">
        <v>801</v>
      </c>
      <c r="E270" s="25">
        <f>F270+G270</f>
        <v>29575</v>
      </c>
      <c r="F270" s="25">
        <v>7394</v>
      </c>
      <c r="G270" s="25">
        <v>22181</v>
      </c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 ht="12" customHeight="1">
      <c r="A271" s="47"/>
      <c r="B271" s="45">
        <v>2006</v>
      </c>
      <c r="C271" s="11">
        <v>23</v>
      </c>
      <c r="D271" s="37"/>
      <c r="E271" s="25">
        <f>F271+G271</f>
        <v>130729</v>
      </c>
      <c r="F271" s="25">
        <v>32682</v>
      </c>
      <c r="G271" s="25">
        <v>98047</v>
      </c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 ht="12" customHeight="1">
      <c r="A272" s="47"/>
      <c r="B272" s="64">
        <v>2007</v>
      </c>
      <c r="C272" s="11"/>
      <c r="D272" s="37">
        <v>80195</v>
      </c>
      <c r="E272" s="23">
        <f>F272+G272</f>
        <v>79224</v>
      </c>
      <c r="F272" s="23">
        <v>19806</v>
      </c>
      <c r="G272" s="23">
        <v>59418</v>
      </c>
      <c r="H272" s="25">
        <f>I272+M272</f>
        <v>79224</v>
      </c>
      <c r="I272" s="25">
        <f>J272+K272+L272</f>
        <v>19806</v>
      </c>
      <c r="J272" s="25"/>
      <c r="K272" s="25"/>
      <c r="L272" s="25">
        <v>19806</v>
      </c>
      <c r="M272" s="25">
        <f>N272+O272+P272+Q272</f>
        <v>59418</v>
      </c>
      <c r="N272" s="25"/>
      <c r="O272" s="25"/>
      <c r="P272" s="25"/>
      <c r="Q272" s="25">
        <v>59418</v>
      </c>
    </row>
    <row r="273" spans="1:17" ht="12" customHeight="1">
      <c r="A273" s="44"/>
      <c r="B273" s="65" t="s">
        <v>21</v>
      </c>
      <c r="C273" s="12"/>
      <c r="D273" s="7"/>
      <c r="E273" s="19"/>
      <c r="F273" s="19"/>
      <c r="G273" s="19"/>
      <c r="H273" s="23"/>
      <c r="I273" s="23"/>
      <c r="J273" s="23"/>
      <c r="K273" s="23"/>
      <c r="L273" s="23"/>
      <c r="M273" s="23"/>
      <c r="N273" s="23"/>
      <c r="O273" s="23"/>
      <c r="P273" s="23"/>
      <c r="Q273" s="23"/>
    </row>
    <row r="274" spans="1:17" ht="33.75">
      <c r="A274" s="47"/>
      <c r="B274" s="55" t="s">
        <v>83</v>
      </c>
      <c r="C274" s="11"/>
      <c r="D274" s="11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1:17" ht="33.75">
      <c r="A275" s="47"/>
      <c r="B275" s="55" t="s">
        <v>154</v>
      </c>
      <c r="C275" s="11"/>
      <c r="D275" s="11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1:17" ht="25.5" customHeight="1">
      <c r="A276" s="47"/>
      <c r="B276" s="55" t="s">
        <v>92</v>
      </c>
      <c r="C276" s="11"/>
      <c r="D276" s="11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1:17" ht="22.5">
      <c r="A277" s="47" t="s">
        <v>155</v>
      </c>
      <c r="B277" s="67" t="s">
        <v>96</v>
      </c>
      <c r="C277" s="11"/>
      <c r="D277" s="11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1:17" ht="11.25">
      <c r="A278" s="47"/>
      <c r="B278" s="72" t="s">
        <v>36</v>
      </c>
      <c r="C278" s="14"/>
      <c r="D278" s="14"/>
      <c r="E278" s="42">
        <f>F278+G278</f>
        <v>1139941</v>
      </c>
      <c r="F278" s="42">
        <f>SUM(F279:F280)</f>
        <v>284986</v>
      </c>
      <c r="G278" s="42">
        <f>SUM(G279:G280)</f>
        <v>854955</v>
      </c>
      <c r="H278" s="42">
        <f>I278+M278</f>
        <v>835251</v>
      </c>
      <c r="I278" s="42">
        <f>J278+K278+L278</f>
        <v>208813</v>
      </c>
      <c r="J278" s="42"/>
      <c r="K278" s="42"/>
      <c r="L278" s="42">
        <f>SUM(L279:L280)</f>
        <v>208813</v>
      </c>
      <c r="M278" s="42">
        <f>N278+O278+P278+Q278</f>
        <v>626438</v>
      </c>
      <c r="N278" s="42"/>
      <c r="O278" s="42"/>
      <c r="P278" s="42"/>
      <c r="Q278" s="42">
        <f>SUM(Q279:Q280)</f>
        <v>626438</v>
      </c>
    </row>
    <row r="279" spans="1:17" ht="11.25" customHeight="1">
      <c r="A279" s="47"/>
      <c r="B279" s="55" t="s">
        <v>86</v>
      </c>
      <c r="C279" s="11"/>
      <c r="D279" s="111">
        <v>750</v>
      </c>
      <c r="E279" s="25">
        <f>F279+G279</f>
        <v>304690</v>
      </c>
      <c r="F279" s="25">
        <v>76173</v>
      </c>
      <c r="G279" s="25">
        <v>228517</v>
      </c>
      <c r="H279" s="25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1:17" ht="11.25">
      <c r="A280" s="47"/>
      <c r="B280" s="75">
        <v>2007</v>
      </c>
      <c r="C280" s="11">
        <v>24</v>
      </c>
      <c r="D280" s="111">
        <v>75095</v>
      </c>
      <c r="E280" s="25">
        <f>F280+G280</f>
        <v>835251</v>
      </c>
      <c r="F280" s="25">
        <v>208813</v>
      </c>
      <c r="G280" s="25">
        <v>626438</v>
      </c>
      <c r="H280" s="25">
        <f>I280+M280</f>
        <v>835251</v>
      </c>
      <c r="I280" s="25">
        <f>L280</f>
        <v>208813</v>
      </c>
      <c r="J280" s="25"/>
      <c r="K280" s="25"/>
      <c r="L280" s="25">
        <v>208813</v>
      </c>
      <c r="M280" s="25">
        <f>Q280</f>
        <v>626438</v>
      </c>
      <c r="N280" s="25"/>
      <c r="O280" s="25"/>
      <c r="P280" s="25"/>
      <c r="Q280" s="25">
        <v>626438</v>
      </c>
    </row>
    <row r="281" spans="1:17" ht="11.25">
      <c r="A281" s="112"/>
      <c r="B281" s="65" t="s">
        <v>87</v>
      </c>
      <c r="C281" s="12"/>
      <c r="D281" s="12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</row>
    <row r="282" spans="1:17" ht="11.25" hidden="1">
      <c r="A282" s="47"/>
      <c r="B282" s="68"/>
      <c r="C282" s="11"/>
      <c r="D282" s="11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 ht="11.25" hidden="1">
      <c r="A283" s="47"/>
      <c r="B283" s="68"/>
      <c r="C283" s="11"/>
      <c r="D283" s="11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7" ht="11.25" hidden="1">
      <c r="A284" s="47"/>
      <c r="B284" s="68"/>
      <c r="C284" s="11"/>
      <c r="D284" s="11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 ht="11.25" hidden="1">
      <c r="A285" s="47"/>
      <c r="B285" s="68"/>
      <c r="C285" s="11"/>
      <c r="D285" s="11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1:17" ht="11.25" hidden="1">
      <c r="A286" s="47"/>
      <c r="B286" s="68"/>
      <c r="C286" s="11"/>
      <c r="D286" s="11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1:17" ht="11.25" hidden="1">
      <c r="A287" s="47"/>
      <c r="B287" s="68"/>
      <c r="C287" s="11"/>
      <c r="D287" s="11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 ht="11.25" hidden="1">
      <c r="A288" s="47"/>
      <c r="B288" s="68"/>
      <c r="C288" s="11"/>
      <c r="D288" s="11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1:17" ht="11.25" hidden="1">
      <c r="A289" s="47"/>
      <c r="B289" s="68"/>
      <c r="C289" s="11"/>
      <c r="D289" s="11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1:17" ht="11.25" hidden="1">
      <c r="A290" s="47"/>
      <c r="B290" s="68"/>
      <c r="C290" s="11"/>
      <c r="D290" s="11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1:17" ht="11.25" hidden="1">
      <c r="A291" s="47"/>
      <c r="B291" s="68"/>
      <c r="C291" s="11"/>
      <c r="D291" s="11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1:17" ht="11.25" hidden="1">
      <c r="A292" s="47"/>
      <c r="B292" s="68"/>
      <c r="C292" s="11"/>
      <c r="D292" s="11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1:17" ht="27" customHeight="1">
      <c r="A293" s="93"/>
      <c r="B293" s="94" t="s">
        <v>67</v>
      </c>
      <c r="C293" s="14"/>
      <c r="D293" s="14"/>
      <c r="E293" s="42">
        <f>F293+G293</f>
        <v>4738031</v>
      </c>
      <c r="F293" s="42">
        <f>F298+F305+F312+F319+F326+F333+F340+F347+F355</f>
        <v>894988</v>
      </c>
      <c r="G293" s="42">
        <f>G298+G305+G312+G319+G326+G333+G340+G347+G355</f>
        <v>3843043</v>
      </c>
      <c r="H293" s="42">
        <f>I293+M293</f>
        <v>2946924</v>
      </c>
      <c r="I293" s="42">
        <f>J293+K293+L293</f>
        <v>512500</v>
      </c>
      <c r="J293" s="42"/>
      <c r="K293" s="42"/>
      <c r="L293" s="42">
        <f>L298+L305+L312+L319+L326+L333+L340+L347+L355</f>
        <v>512500</v>
      </c>
      <c r="M293" s="42">
        <f>N293+O293+P293+Q293</f>
        <v>2434424</v>
      </c>
      <c r="N293" s="42"/>
      <c r="O293" s="42"/>
      <c r="P293" s="42"/>
      <c r="Q293" s="42">
        <f>Q298+Q305+Q312+Q319+Q326+Q333+Q340+Q347+Q355</f>
        <v>2434424</v>
      </c>
    </row>
    <row r="294" spans="1:17" ht="33.75">
      <c r="A294" s="77"/>
      <c r="B294" s="57" t="s">
        <v>88</v>
      </c>
      <c r="C294" s="11"/>
      <c r="D294" s="11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 ht="67.5">
      <c r="A295" s="77"/>
      <c r="B295" s="45" t="s">
        <v>89</v>
      </c>
      <c r="C295" s="11"/>
      <c r="D295" s="11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 ht="11.25">
      <c r="A296" s="77"/>
      <c r="B296" s="56" t="s">
        <v>90</v>
      </c>
      <c r="C296" s="11"/>
      <c r="D296" s="11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 ht="45">
      <c r="A297" s="52" t="s">
        <v>111</v>
      </c>
      <c r="B297" s="38" t="s">
        <v>91</v>
      </c>
      <c r="C297" s="11"/>
      <c r="D297" s="11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 ht="11.25">
      <c r="A298" s="77"/>
      <c r="B298" s="72" t="s">
        <v>36</v>
      </c>
      <c r="C298" s="2"/>
      <c r="D298" s="2"/>
      <c r="E298" s="42">
        <f>F298+G298</f>
        <v>3579953</v>
      </c>
      <c r="F298" s="42">
        <f>SUM(F299:F301)</f>
        <v>894988</v>
      </c>
      <c r="G298" s="42">
        <f>SUM(G299:G301)</f>
        <v>2684965</v>
      </c>
      <c r="H298" s="42">
        <f>I298+M298</f>
        <v>2050000</v>
      </c>
      <c r="I298" s="42">
        <f>J298+K298+L298</f>
        <v>512500</v>
      </c>
      <c r="J298" s="42"/>
      <c r="K298" s="42"/>
      <c r="L298" s="42">
        <f>SUM(L299:L302)</f>
        <v>512500</v>
      </c>
      <c r="M298" s="42">
        <f>N298+O298+P298+Q298</f>
        <v>1537500</v>
      </c>
      <c r="N298" s="42"/>
      <c r="O298" s="42"/>
      <c r="P298" s="42"/>
      <c r="Q298" s="42">
        <f>SUM(Q299:Q301)</f>
        <v>1537500</v>
      </c>
    </row>
    <row r="299" spans="1:17" ht="11.25" customHeight="1">
      <c r="A299" s="77"/>
      <c r="B299" s="64" t="s">
        <v>86</v>
      </c>
      <c r="C299" s="11"/>
      <c r="D299" s="111">
        <v>853</v>
      </c>
      <c r="E299" s="19">
        <f>F299+G299</f>
        <v>970847</v>
      </c>
      <c r="F299" s="19">
        <v>242712</v>
      </c>
      <c r="G299" s="19">
        <v>728135</v>
      </c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 ht="11.25">
      <c r="A300" s="77"/>
      <c r="B300" s="45">
        <v>2007</v>
      </c>
      <c r="C300" s="11">
        <v>21</v>
      </c>
      <c r="D300" s="111">
        <v>85395</v>
      </c>
      <c r="E300" s="19">
        <f>F300+G300</f>
        <v>2050000</v>
      </c>
      <c r="F300" s="19">
        <v>512500</v>
      </c>
      <c r="G300" s="19">
        <v>1537500</v>
      </c>
      <c r="H300" s="25">
        <f>I300+M300</f>
        <v>2050000</v>
      </c>
      <c r="I300" s="25">
        <f>J300+K300+L300</f>
        <v>512500</v>
      </c>
      <c r="J300" s="25"/>
      <c r="K300" s="25"/>
      <c r="L300" s="25">
        <v>512500</v>
      </c>
      <c r="M300" s="25">
        <f>N300+O300+P300+Q300</f>
        <v>1537500</v>
      </c>
      <c r="N300" s="25"/>
      <c r="O300" s="25"/>
      <c r="P300" s="25"/>
      <c r="Q300" s="25">
        <v>1537500</v>
      </c>
    </row>
    <row r="301" spans="1:17" ht="11.25">
      <c r="A301" s="77"/>
      <c r="B301" s="45">
        <v>2008</v>
      </c>
      <c r="C301" s="11"/>
      <c r="D301" s="11"/>
      <c r="E301" s="19">
        <f>F301+G301</f>
        <v>559106</v>
      </c>
      <c r="F301" s="19">
        <v>139776</v>
      </c>
      <c r="G301" s="19">
        <v>419330</v>
      </c>
      <c r="H301" s="25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1:17" ht="11.25">
      <c r="A302" s="78"/>
      <c r="B302" s="65" t="s">
        <v>21</v>
      </c>
      <c r="C302" s="12"/>
      <c r="D302" s="12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</row>
    <row r="303" spans="1:17" ht="22.5">
      <c r="A303" s="77"/>
      <c r="B303" s="57" t="s">
        <v>55</v>
      </c>
      <c r="C303" s="11"/>
      <c r="D303" s="11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1:17" ht="56.25">
      <c r="A304" s="52" t="s">
        <v>112</v>
      </c>
      <c r="B304" s="38" t="s">
        <v>97</v>
      </c>
      <c r="C304" s="11"/>
      <c r="D304" s="11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1:17" ht="11.25">
      <c r="A305" s="77"/>
      <c r="B305" s="72" t="s">
        <v>36</v>
      </c>
      <c r="C305" s="14"/>
      <c r="D305" s="14"/>
      <c r="E305" s="42">
        <f>F305+G305</f>
        <v>280915</v>
      </c>
      <c r="F305" s="42">
        <f>SUM(F306:F309)</f>
        <v>0</v>
      </c>
      <c r="G305" s="42">
        <f>SUM(G306:G309)</f>
        <v>280915</v>
      </c>
      <c r="H305" s="42">
        <f>I305+M305</f>
        <v>175717</v>
      </c>
      <c r="I305" s="42">
        <f>SUM(I306:I308)</f>
        <v>0</v>
      </c>
      <c r="J305" s="42">
        <f>SUM(J306:J308)</f>
        <v>0</v>
      </c>
      <c r="K305" s="42">
        <f>SUM(K306:K308)</f>
        <v>0</v>
      </c>
      <c r="L305" s="42">
        <f>SUM(L306:L308)</f>
        <v>0</v>
      </c>
      <c r="M305" s="42">
        <f>N305+O305+P305+Q305</f>
        <v>175717</v>
      </c>
      <c r="N305" s="42">
        <f>SUM(N306:N309)</f>
        <v>0</v>
      </c>
      <c r="O305" s="42">
        <f>SUM(O306:O309)</f>
        <v>0</v>
      </c>
      <c r="P305" s="42">
        <f>SUM(P306:P309)</f>
        <v>0</v>
      </c>
      <c r="Q305" s="42">
        <f>SUM(Q306:Q309)</f>
        <v>175717</v>
      </c>
    </row>
    <row r="306" spans="1:17" ht="15.75" customHeight="1">
      <c r="A306" s="77"/>
      <c r="B306" s="45" t="s">
        <v>86</v>
      </c>
      <c r="C306" s="11"/>
      <c r="D306" s="11">
        <v>801</v>
      </c>
      <c r="E306" s="19">
        <f>F306+G306</f>
        <v>105198</v>
      </c>
      <c r="F306" s="19">
        <v>0</v>
      </c>
      <c r="G306" s="19">
        <v>105198</v>
      </c>
      <c r="H306" s="25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1:17" ht="11.25">
      <c r="A307" s="77"/>
      <c r="B307" s="45">
        <v>2007</v>
      </c>
      <c r="C307" s="11">
        <v>23</v>
      </c>
      <c r="D307" s="11"/>
      <c r="E307" s="19">
        <f>F307+G307</f>
        <v>175717</v>
      </c>
      <c r="F307" s="19">
        <v>0</v>
      </c>
      <c r="G307" s="19">
        <v>175717</v>
      </c>
      <c r="H307" s="25">
        <f>I307+M307</f>
        <v>175717</v>
      </c>
      <c r="I307" s="25">
        <f>J307+K307+L307</f>
        <v>0</v>
      </c>
      <c r="J307" s="25"/>
      <c r="K307" s="25"/>
      <c r="L307" s="25"/>
      <c r="M307" s="25">
        <f>N307+O307+P307+Q307</f>
        <v>175717</v>
      </c>
      <c r="N307" s="25"/>
      <c r="O307" s="25"/>
      <c r="P307" s="25"/>
      <c r="Q307" s="25">
        <v>175717</v>
      </c>
    </row>
    <row r="308" spans="1:17" ht="11.25">
      <c r="A308" s="77"/>
      <c r="B308" s="57">
        <v>2008</v>
      </c>
      <c r="C308" s="11"/>
      <c r="D308" s="11">
        <v>80101</v>
      </c>
      <c r="E308" s="23"/>
      <c r="F308" s="23"/>
      <c r="G308" s="23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1:17" ht="11.25">
      <c r="A309" s="78"/>
      <c r="B309" s="65" t="s">
        <v>21</v>
      </c>
      <c r="C309" s="12"/>
      <c r="D309" s="12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</row>
    <row r="310" spans="1:17" ht="22.5">
      <c r="A310" s="77"/>
      <c r="B310" s="57" t="s">
        <v>55</v>
      </c>
      <c r="C310" s="11"/>
      <c r="D310" s="11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1:17" ht="45">
      <c r="A311" s="52" t="s">
        <v>113</v>
      </c>
      <c r="B311" s="38" t="s">
        <v>99</v>
      </c>
      <c r="C311" s="11"/>
      <c r="D311" s="11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1:17" ht="11.25">
      <c r="A312" s="77"/>
      <c r="B312" s="72" t="s">
        <v>36</v>
      </c>
      <c r="C312" s="14"/>
      <c r="D312" s="14"/>
      <c r="E312" s="42">
        <f>F312+G312</f>
        <v>55804</v>
      </c>
      <c r="F312" s="42">
        <f>SUM(F313:F316)</f>
        <v>0</v>
      </c>
      <c r="G312" s="42">
        <f>SUM(G313:G316)</f>
        <v>55804</v>
      </c>
      <c r="H312" s="42">
        <f>I312+M312</f>
        <v>27871</v>
      </c>
      <c r="I312" s="42">
        <f>J312+K312+L312</f>
        <v>0</v>
      </c>
      <c r="J312" s="42">
        <f>SUM(J313:J315)</f>
        <v>0</v>
      </c>
      <c r="K312" s="42">
        <f>SUM(K313:K315)</f>
        <v>0</v>
      </c>
      <c r="L312" s="42">
        <f>SUM(L313:L315)</f>
        <v>0</v>
      </c>
      <c r="M312" s="42">
        <f>N312+O312+P312+Q312</f>
        <v>27871</v>
      </c>
      <c r="N312" s="42">
        <f>SUM(N313:N316)</f>
        <v>0</v>
      </c>
      <c r="O312" s="42">
        <f>SUM(O313:O316)</f>
        <v>0</v>
      </c>
      <c r="P312" s="42">
        <f>SUM(P313:P316)</f>
        <v>0</v>
      </c>
      <c r="Q312" s="42">
        <f>SUM(Q313:Q316)</f>
        <v>27871</v>
      </c>
    </row>
    <row r="313" spans="1:17" ht="14.25" customHeight="1">
      <c r="A313" s="77"/>
      <c r="B313" s="45" t="s">
        <v>86</v>
      </c>
      <c r="C313" s="11"/>
      <c r="D313" s="11">
        <v>801</v>
      </c>
      <c r="E313" s="19">
        <f>F313+G313</f>
        <v>27933</v>
      </c>
      <c r="F313" s="19">
        <v>0</v>
      </c>
      <c r="G313" s="19">
        <v>27933</v>
      </c>
      <c r="H313" s="25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1:17" ht="11.25">
      <c r="A314" s="77"/>
      <c r="B314" s="45">
        <v>2007</v>
      </c>
      <c r="C314" s="11">
        <v>23</v>
      </c>
      <c r="D314" s="11"/>
      <c r="E314" s="23">
        <f>F314+G314</f>
        <v>27871</v>
      </c>
      <c r="F314" s="23">
        <v>0</v>
      </c>
      <c r="G314" s="23">
        <v>27871</v>
      </c>
      <c r="H314" s="25">
        <f>I314+M314</f>
        <v>27871</v>
      </c>
      <c r="I314" s="25">
        <f>J314+K314+L314</f>
        <v>0</v>
      </c>
      <c r="J314" s="25"/>
      <c r="K314" s="25"/>
      <c r="L314" s="25"/>
      <c r="M314" s="25">
        <f>N314+O314+P314+Q314</f>
        <v>27871</v>
      </c>
      <c r="N314" s="25"/>
      <c r="O314" s="25"/>
      <c r="P314" s="25"/>
      <c r="Q314" s="25">
        <v>27871</v>
      </c>
    </row>
    <row r="315" spans="1:17" ht="11.25">
      <c r="A315" s="77"/>
      <c r="B315" s="57">
        <v>2008</v>
      </c>
      <c r="C315" s="11"/>
      <c r="D315" s="11">
        <v>80104</v>
      </c>
      <c r="E315" s="19"/>
      <c r="F315" s="19"/>
      <c r="G315" s="19"/>
      <c r="H315" s="25"/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1:17" ht="11.25">
      <c r="A316" s="78"/>
      <c r="B316" s="65" t="s">
        <v>21</v>
      </c>
      <c r="C316" s="12"/>
      <c r="D316" s="12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</row>
    <row r="317" spans="1:17" ht="22.5">
      <c r="A317" s="77"/>
      <c r="B317" s="57" t="s">
        <v>55</v>
      </c>
      <c r="C317" s="11"/>
      <c r="D317" s="11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1:17" ht="45">
      <c r="A318" s="52" t="s">
        <v>114</v>
      </c>
      <c r="B318" s="38" t="s">
        <v>100</v>
      </c>
      <c r="C318" s="11"/>
      <c r="D318" s="11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1:17" ht="11.25">
      <c r="A319" s="77"/>
      <c r="B319" s="72" t="s">
        <v>36</v>
      </c>
      <c r="C319" s="14"/>
      <c r="D319" s="14"/>
      <c r="E319" s="42">
        <f>F319+G319</f>
        <v>202197</v>
      </c>
      <c r="F319" s="42">
        <f>SUM(F320:F323)</f>
        <v>0</v>
      </c>
      <c r="G319" s="42">
        <f>SUM(G320:G323)</f>
        <v>202197</v>
      </c>
      <c r="H319" s="42">
        <f>I319+M319</f>
        <v>134102</v>
      </c>
      <c r="I319" s="42">
        <f>J319+K319+L319</f>
        <v>0</v>
      </c>
      <c r="J319" s="42">
        <f>SUM(J320:J323)</f>
        <v>0</v>
      </c>
      <c r="K319" s="42">
        <f>SUM(K320:K323)</f>
        <v>0</v>
      </c>
      <c r="L319" s="42">
        <f>SUM(L320:L323)</f>
        <v>0</v>
      </c>
      <c r="M319" s="42">
        <f>N319+O319+P319+Q319</f>
        <v>134102</v>
      </c>
      <c r="N319" s="42">
        <f>SUM(N320:N323)</f>
        <v>0</v>
      </c>
      <c r="O319" s="42">
        <f>SUM(O320:O323)</f>
        <v>0</v>
      </c>
      <c r="P319" s="42">
        <f>SUM(P320:P323)</f>
        <v>0</v>
      </c>
      <c r="Q319" s="42">
        <f>SUM(Q320:Q323)</f>
        <v>134102</v>
      </c>
    </row>
    <row r="320" spans="1:17" ht="15" customHeight="1">
      <c r="A320" s="77"/>
      <c r="B320" s="45" t="s">
        <v>86</v>
      </c>
      <c r="C320" s="11"/>
      <c r="D320" s="11">
        <v>801</v>
      </c>
      <c r="E320" s="19">
        <f>F320+G320</f>
        <v>68095</v>
      </c>
      <c r="F320" s="19">
        <v>0</v>
      </c>
      <c r="G320" s="19">
        <v>68095</v>
      </c>
      <c r="H320" s="25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1:17" ht="11.25">
      <c r="A321" s="77"/>
      <c r="B321" s="45">
        <v>2007</v>
      </c>
      <c r="C321" s="11">
        <v>23</v>
      </c>
      <c r="D321" s="11"/>
      <c r="E321" s="19">
        <f>F321+G321</f>
        <v>134102</v>
      </c>
      <c r="F321" s="19">
        <v>0</v>
      </c>
      <c r="G321" s="19">
        <v>134102</v>
      </c>
      <c r="H321" s="25">
        <f>I321+M321</f>
        <v>134102</v>
      </c>
      <c r="I321" s="25">
        <f>J321+K321+L321</f>
        <v>0</v>
      </c>
      <c r="J321" s="25"/>
      <c r="K321" s="25"/>
      <c r="L321" s="25"/>
      <c r="M321" s="25">
        <f>N321+O321+P321+Q321</f>
        <v>134102</v>
      </c>
      <c r="N321" s="25"/>
      <c r="O321" s="25"/>
      <c r="P321" s="25"/>
      <c r="Q321" s="25">
        <v>134102</v>
      </c>
    </row>
    <row r="322" spans="1:17" ht="11.25">
      <c r="A322" s="77"/>
      <c r="B322" s="57">
        <v>2008</v>
      </c>
      <c r="C322" s="11"/>
      <c r="D322" s="11">
        <v>80110</v>
      </c>
      <c r="E322" s="19"/>
      <c r="F322" s="19"/>
      <c r="G322" s="19"/>
      <c r="H322" s="25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1:17" ht="11.25">
      <c r="A323" s="78"/>
      <c r="B323" s="65" t="s">
        <v>21</v>
      </c>
      <c r="C323" s="12"/>
      <c r="D323" s="12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</row>
    <row r="324" spans="1:17" ht="22.5">
      <c r="A324" s="77"/>
      <c r="B324" s="57" t="s">
        <v>55</v>
      </c>
      <c r="C324" s="11"/>
      <c r="D324" s="11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1:17" ht="56.25">
      <c r="A325" s="52" t="s">
        <v>115</v>
      </c>
      <c r="B325" s="38" t="s">
        <v>98</v>
      </c>
      <c r="C325" s="11"/>
      <c r="D325" s="11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1:17" ht="11.25">
      <c r="A326" s="77"/>
      <c r="B326" s="72" t="s">
        <v>36</v>
      </c>
      <c r="C326" s="14"/>
      <c r="D326" s="14"/>
      <c r="E326" s="42">
        <f>F326+G326</f>
        <v>82096</v>
      </c>
      <c r="F326" s="42">
        <f>SUM(F327:F330)</f>
        <v>0</v>
      </c>
      <c r="G326" s="42">
        <f>SUM(G327:G330)</f>
        <v>82096</v>
      </c>
      <c r="H326" s="42">
        <f>I326+M326</f>
        <v>41568</v>
      </c>
      <c r="I326" s="42">
        <f>J326+K326+L326</f>
        <v>0</v>
      </c>
      <c r="J326" s="42">
        <f>SUM(J327:J330)</f>
        <v>0</v>
      </c>
      <c r="K326" s="42">
        <f>SUM(K327:K330)</f>
        <v>0</v>
      </c>
      <c r="L326" s="42">
        <f>SUM(L327:L330)</f>
        <v>0</v>
      </c>
      <c r="M326" s="42">
        <f>N326+O326+P326+Q326</f>
        <v>41568</v>
      </c>
      <c r="N326" s="42">
        <f>SUM(N327:N330)</f>
        <v>0</v>
      </c>
      <c r="O326" s="42">
        <f>SUM(O327:O330)</f>
        <v>0</v>
      </c>
      <c r="P326" s="42">
        <f>SUM(P327:P330)</f>
        <v>0</v>
      </c>
      <c r="Q326" s="42">
        <f>SUM(Q327:Q330)</f>
        <v>41568</v>
      </c>
    </row>
    <row r="327" spans="1:17" ht="15" customHeight="1">
      <c r="A327" s="77"/>
      <c r="B327" s="45" t="s">
        <v>86</v>
      </c>
      <c r="C327" s="11"/>
      <c r="D327" s="11">
        <v>801</v>
      </c>
      <c r="E327" s="19">
        <f>F327+G327</f>
        <v>40528</v>
      </c>
      <c r="F327" s="19">
        <v>0</v>
      </c>
      <c r="G327" s="19">
        <v>40528</v>
      </c>
      <c r="H327" s="25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1:17" ht="11.25">
      <c r="A328" s="77"/>
      <c r="B328" s="45">
        <v>2007</v>
      </c>
      <c r="C328" s="11">
        <v>23</v>
      </c>
      <c r="D328" s="11"/>
      <c r="E328" s="19">
        <f>F328+G328</f>
        <v>41568</v>
      </c>
      <c r="F328" s="19">
        <v>0</v>
      </c>
      <c r="G328" s="19">
        <v>41568</v>
      </c>
      <c r="H328" s="25">
        <f>I328+M328</f>
        <v>41568</v>
      </c>
      <c r="I328" s="25"/>
      <c r="J328" s="25"/>
      <c r="K328" s="25"/>
      <c r="L328" s="25"/>
      <c r="M328" s="25">
        <f>N328+O328+P328+Q328</f>
        <v>41568</v>
      </c>
      <c r="N328" s="25"/>
      <c r="O328" s="25"/>
      <c r="P328" s="25"/>
      <c r="Q328" s="25">
        <v>41568</v>
      </c>
    </row>
    <row r="329" spans="1:17" ht="11.25">
      <c r="A329" s="77"/>
      <c r="B329" s="57">
        <v>2008</v>
      </c>
      <c r="C329" s="11"/>
      <c r="D329" s="11">
        <v>80120</v>
      </c>
      <c r="E329" s="19"/>
      <c r="F329" s="19"/>
      <c r="G329" s="19"/>
      <c r="H329" s="25"/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1:17" ht="11.25">
      <c r="A330" s="78"/>
      <c r="B330" s="65" t="s">
        <v>21</v>
      </c>
      <c r="C330" s="12"/>
      <c r="D330" s="12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</row>
    <row r="331" spans="1:17" ht="22.5">
      <c r="A331" s="77"/>
      <c r="B331" s="57" t="s">
        <v>117</v>
      </c>
      <c r="C331" s="11"/>
      <c r="D331" s="11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1:17" ht="22.5">
      <c r="A332" s="77" t="s">
        <v>119</v>
      </c>
      <c r="B332" s="38" t="s">
        <v>118</v>
      </c>
      <c r="C332" s="11"/>
      <c r="D332" s="11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1:17" ht="11.25">
      <c r="A333" s="77"/>
      <c r="B333" s="72" t="s">
        <v>36</v>
      </c>
      <c r="C333" s="14"/>
      <c r="D333" s="14"/>
      <c r="E333" s="42">
        <f>F333+G333</f>
        <v>27410</v>
      </c>
      <c r="F333" s="42">
        <f>SUM(F334:F337)</f>
        <v>0</v>
      </c>
      <c r="G333" s="42">
        <f>SUM(G334:G337)</f>
        <v>27410</v>
      </c>
      <c r="H333" s="42">
        <f>I333+M333</f>
        <v>8010</v>
      </c>
      <c r="I333" s="42"/>
      <c r="J333" s="42">
        <f>SUM(J334:J336)</f>
        <v>0</v>
      </c>
      <c r="K333" s="42">
        <f>SUM(K334:K336)</f>
        <v>0</v>
      </c>
      <c r="L333" s="42">
        <f>SUM(L334:L336)</f>
        <v>0</v>
      </c>
      <c r="M333" s="42">
        <f>N333+O333+P333+Q333</f>
        <v>8010</v>
      </c>
      <c r="N333" s="42"/>
      <c r="O333" s="42"/>
      <c r="P333" s="42"/>
      <c r="Q333" s="42">
        <f>SUM(Q334:Q337)</f>
        <v>8010</v>
      </c>
    </row>
    <row r="334" spans="1:17" ht="15" customHeight="1">
      <c r="A334" s="77"/>
      <c r="B334" s="45" t="s">
        <v>86</v>
      </c>
      <c r="C334" s="11"/>
      <c r="D334" s="11">
        <v>854</v>
      </c>
      <c r="E334" s="19">
        <f>F334+G334</f>
        <v>11250</v>
      </c>
      <c r="F334" s="19"/>
      <c r="G334" s="19">
        <v>11250</v>
      </c>
      <c r="H334" s="100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1:17" ht="11.25">
      <c r="A335" s="77"/>
      <c r="B335" s="45">
        <v>2007</v>
      </c>
      <c r="C335" s="11">
        <v>22</v>
      </c>
      <c r="D335" s="11"/>
      <c r="E335" s="19">
        <f>F335+G335</f>
        <v>16160</v>
      </c>
      <c r="F335" s="19"/>
      <c r="G335" s="19">
        <v>16160</v>
      </c>
      <c r="H335" s="46">
        <f>I335+M335</f>
        <v>8010</v>
      </c>
      <c r="I335" s="25">
        <f>J335+K335+L335</f>
        <v>0</v>
      </c>
      <c r="J335" s="25"/>
      <c r="K335" s="25"/>
      <c r="L335" s="25"/>
      <c r="M335" s="25">
        <f>N335+O335+P335+Q335</f>
        <v>8010</v>
      </c>
      <c r="N335" s="25"/>
      <c r="O335" s="25"/>
      <c r="P335" s="25"/>
      <c r="Q335" s="25">
        <v>8010</v>
      </c>
    </row>
    <row r="336" spans="1:17" ht="11.25">
      <c r="A336" s="77"/>
      <c r="B336" s="57">
        <v>2008</v>
      </c>
      <c r="C336" s="11"/>
      <c r="D336" s="11">
        <v>85421</v>
      </c>
      <c r="E336" s="19"/>
      <c r="F336" s="19"/>
      <c r="G336" s="19"/>
      <c r="H336" s="25"/>
      <c r="I336" s="25"/>
      <c r="J336" s="25"/>
      <c r="K336" s="25"/>
      <c r="L336" s="25"/>
      <c r="M336" s="25"/>
      <c r="N336" s="25"/>
      <c r="O336" s="25"/>
      <c r="P336" s="25"/>
      <c r="Q336" s="25"/>
    </row>
    <row r="337" spans="1:17" ht="11.25">
      <c r="A337" s="78"/>
      <c r="B337" s="65" t="s">
        <v>21</v>
      </c>
      <c r="C337" s="12"/>
      <c r="D337" s="12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</row>
    <row r="338" spans="1:17" ht="22.5">
      <c r="A338" s="77"/>
      <c r="B338" s="57" t="s">
        <v>127</v>
      </c>
      <c r="C338" s="11"/>
      <c r="D338" s="11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</row>
    <row r="339" spans="1:17" ht="45">
      <c r="A339" s="52" t="s">
        <v>126</v>
      </c>
      <c r="B339" s="38" t="s">
        <v>128</v>
      </c>
      <c r="C339" s="11"/>
      <c r="D339" s="11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1:17" ht="11.25">
      <c r="A340" s="77"/>
      <c r="B340" s="72" t="s">
        <v>36</v>
      </c>
      <c r="C340" s="14"/>
      <c r="D340" s="14"/>
      <c r="E340" s="42">
        <f>F340+G340</f>
        <v>7800</v>
      </c>
      <c r="F340" s="42">
        <f>SUM(F341:F344)</f>
        <v>0</v>
      </c>
      <c r="G340" s="42">
        <f>SUM(G341:G344)</f>
        <v>7800</v>
      </c>
      <c r="H340" s="42">
        <f>I340+M340</f>
        <v>7800</v>
      </c>
      <c r="I340" s="42">
        <f>J340+K340+L340</f>
        <v>0</v>
      </c>
      <c r="J340" s="42">
        <f>SUM(J341:J344)</f>
        <v>0</v>
      </c>
      <c r="K340" s="42">
        <f>SUM(K341:K344)</f>
        <v>0</v>
      </c>
      <c r="L340" s="42">
        <f>SUM(L341:L344)</f>
        <v>0</v>
      </c>
      <c r="M340" s="42">
        <f>N340+O340+P340+Q340</f>
        <v>7800</v>
      </c>
      <c r="N340" s="42">
        <f>SUM(N341:N344)</f>
        <v>0</v>
      </c>
      <c r="O340" s="42">
        <f>SUM(O341:O344)</f>
        <v>0</v>
      </c>
      <c r="P340" s="42">
        <f>SUM(P341:P344)</f>
        <v>0</v>
      </c>
      <c r="Q340" s="42">
        <f>SUM(Q341:Q344)</f>
        <v>7800</v>
      </c>
    </row>
    <row r="341" spans="1:17" ht="15" customHeight="1">
      <c r="A341" s="77"/>
      <c r="B341" s="45" t="s">
        <v>86</v>
      </c>
      <c r="C341" s="11"/>
      <c r="D341" s="11">
        <v>801</v>
      </c>
      <c r="E341" s="19">
        <f>F341+G341</f>
        <v>0</v>
      </c>
      <c r="F341" s="19">
        <v>0</v>
      </c>
      <c r="G341" s="19">
        <v>0</v>
      </c>
      <c r="H341" s="25"/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1:17" ht="11.25">
      <c r="A342" s="77"/>
      <c r="B342" s="45">
        <v>2007</v>
      </c>
      <c r="C342" s="11">
        <v>23</v>
      </c>
      <c r="D342" s="11"/>
      <c r="E342" s="19">
        <f>F342+G342</f>
        <v>7800</v>
      </c>
      <c r="F342" s="19">
        <v>0</v>
      </c>
      <c r="G342" s="19">
        <v>7800</v>
      </c>
      <c r="H342" s="25">
        <f>I342+M342</f>
        <v>7800</v>
      </c>
      <c r="I342" s="25"/>
      <c r="J342" s="25"/>
      <c r="K342" s="25"/>
      <c r="L342" s="25"/>
      <c r="M342" s="25">
        <f>N342+O342+P342+Q342</f>
        <v>7800</v>
      </c>
      <c r="N342" s="25"/>
      <c r="O342" s="25"/>
      <c r="P342" s="25"/>
      <c r="Q342" s="25">
        <v>7800</v>
      </c>
    </row>
    <row r="343" spans="1:17" ht="11.25">
      <c r="A343" s="77"/>
      <c r="B343" s="57">
        <v>2008</v>
      </c>
      <c r="C343" s="11"/>
      <c r="D343" s="11">
        <v>80110</v>
      </c>
      <c r="E343" s="19"/>
      <c r="F343" s="19"/>
      <c r="G343" s="19"/>
      <c r="H343" s="25"/>
      <c r="I343" s="25"/>
      <c r="J343" s="25"/>
      <c r="K343" s="25"/>
      <c r="L343" s="25"/>
      <c r="M343" s="25"/>
      <c r="N343" s="25"/>
      <c r="O343" s="25"/>
      <c r="P343" s="25"/>
      <c r="Q343" s="25"/>
    </row>
    <row r="344" spans="1:17" ht="11.25">
      <c r="A344" s="78"/>
      <c r="B344" s="65" t="s">
        <v>21</v>
      </c>
      <c r="C344" s="12"/>
      <c r="D344" s="12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</row>
    <row r="345" spans="1:17" ht="22.5">
      <c r="A345" s="47"/>
      <c r="B345" s="57" t="s">
        <v>134</v>
      </c>
      <c r="C345" s="11"/>
      <c r="D345" s="11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</row>
    <row r="346" spans="1:17" ht="67.5">
      <c r="A346" s="52" t="s">
        <v>135</v>
      </c>
      <c r="B346" s="38" t="s">
        <v>136</v>
      </c>
      <c r="C346" s="11"/>
      <c r="D346" s="11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</row>
    <row r="347" spans="1:17" ht="12.75" customHeight="1">
      <c r="A347" s="47"/>
      <c r="B347" s="72" t="s">
        <v>36</v>
      </c>
      <c r="C347" s="14"/>
      <c r="D347" s="14"/>
      <c r="E347" s="42">
        <f>F347+G347</f>
        <v>314831</v>
      </c>
      <c r="F347" s="42">
        <f>SUM(F348:F352)</f>
        <v>0</v>
      </c>
      <c r="G347" s="42">
        <f>SUM(G348:G352)</f>
        <v>314831</v>
      </c>
      <c r="H347" s="42">
        <f>I347+M347</f>
        <v>314831</v>
      </c>
      <c r="I347" s="42">
        <f>J347+K347+L347</f>
        <v>0</v>
      </c>
      <c r="J347" s="42">
        <f>SUM(J348:J352)</f>
        <v>0</v>
      </c>
      <c r="K347" s="42">
        <f>SUM(K348:K352)</f>
        <v>0</v>
      </c>
      <c r="L347" s="42">
        <f>SUM(L348:L352)</f>
        <v>0</v>
      </c>
      <c r="M347" s="42">
        <f>N347+O347+P347+Q347</f>
        <v>314831</v>
      </c>
      <c r="N347" s="42">
        <f>SUM(N348:N352)</f>
        <v>0</v>
      </c>
      <c r="O347" s="42">
        <f>SUM(O348:O352)</f>
        <v>0</v>
      </c>
      <c r="P347" s="42">
        <f>SUM(P348:P352)</f>
        <v>0</v>
      </c>
      <c r="Q347" s="42">
        <f>SUM(Q348:Q352)</f>
        <v>314831</v>
      </c>
    </row>
    <row r="348" spans="1:17" ht="12.75" customHeight="1">
      <c r="A348" s="47"/>
      <c r="B348" s="66"/>
      <c r="C348" s="11"/>
      <c r="D348" s="11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</row>
    <row r="349" spans="1:17" ht="12.75" customHeight="1">
      <c r="A349" s="47"/>
      <c r="B349" s="45" t="s">
        <v>86</v>
      </c>
      <c r="C349" s="11">
        <v>23</v>
      </c>
      <c r="D349" s="11">
        <v>801</v>
      </c>
      <c r="E349" s="25">
        <f>F349+G349</f>
        <v>0</v>
      </c>
      <c r="F349" s="25"/>
      <c r="G349" s="25"/>
      <c r="H349" s="25" t="s">
        <v>59</v>
      </c>
      <c r="I349" s="25"/>
      <c r="J349" s="25"/>
      <c r="K349" s="25"/>
      <c r="L349" s="25"/>
      <c r="M349" s="25"/>
      <c r="N349" s="25"/>
      <c r="O349" s="25"/>
      <c r="P349" s="25"/>
      <c r="Q349" s="25"/>
    </row>
    <row r="350" spans="1:17" ht="12.75" customHeight="1">
      <c r="A350" s="47"/>
      <c r="B350" s="45">
        <v>2007</v>
      </c>
      <c r="C350" s="11"/>
      <c r="D350" s="11"/>
      <c r="E350" s="25">
        <f>F350+G350</f>
        <v>314831</v>
      </c>
      <c r="F350" s="25">
        <v>0</v>
      </c>
      <c r="G350" s="25">
        <v>314831</v>
      </c>
      <c r="H350" s="25">
        <f>I350+M350</f>
        <v>314831</v>
      </c>
      <c r="I350" s="25">
        <f>J350+K350+L350</f>
        <v>0</v>
      </c>
      <c r="J350" s="25"/>
      <c r="K350" s="25"/>
      <c r="L350" s="25">
        <v>0</v>
      </c>
      <c r="M350" s="25">
        <f>N350+O350+P350+Q350</f>
        <v>314831</v>
      </c>
      <c r="N350" s="25"/>
      <c r="O350" s="25"/>
      <c r="P350" s="25"/>
      <c r="Q350" s="25">
        <v>314831</v>
      </c>
    </row>
    <row r="351" spans="1:17" ht="12.75" customHeight="1">
      <c r="A351" s="47"/>
      <c r="B351" s="57">
        <v>2008</v>
      </c>
      <c r="C351" s="11"/>
      <c r="D351" s="11">
        <v>80130</v>
      </c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</row>
    <row r="352" spans="1:17" ht="12.75" customHeight="1">
      <c r="A352" s="44"/>
      <c r="B352" s="65" t="s">
        <v>21</v>
      </c>
      <c r="C352" s="12"/>
      <c r="D352" s="12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</row>
    <row r="353" spans="1:17" ht="22.5">
      <c r="A353" s="47"/>
      <c r="B353" s="57" t="s">
        <v>134</v>
      </c>
      <c r="C353" s="11"/>
      <c r="D353" s="11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</row>
    <row r="354" spans="1:17" ht="67.5">
      <c r="A354" s="52" t="s">
        <v>137</v>
      </c>
      <c r="B354" s="38" t="s">
        <v>138</v>
      </c>
      <c r="C354" s="11"/>
      <c r="D354" s="11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</row>
    <row r="355" spans="1:17" ht="12.75" customHeight="1">
      <c r="A355" s="47"/>
      <c r="B355" s="72" t="s">
        <v>36</v>
      </c>
      <c r="C355" s="14"/>
      <c r="D355" s="14"/>
      <c r="E355" s="42">
        <f>F355+G355</f>
        <v>187025</v>
      </c>
      <c r="F355" s="42">
        <f>SUM(F356:F360)</f>
        <v>0</v>
      </c>
      <c r="G355" s="42">
        <f>SUM(G356:G360)</f>
        <v>187025</v>
      </c>
      <c r="H355" s="42">
        <f>I355+M355</f>
        <v>187025</v>
      </c>
      <c r="I355" s="42">
        <f>J355+K355+L355</f>
        <v>0</v>
      </c>
      <c r="J355" s="42">
        <f>SUM(J356:J360)</f>
        <v>0</v>
      </c>
      <c r="K355" s="42">
        <f>SUM(K356:K360)</f>
        <v>0</v>
      </c>
      <c r="L355" s="42">
        <f>SUM(L356:L360)</f>
        <v>0</v>
      </c>
      <c r="M355" s="42">
        <f>N355+O355+P355+Q355</f>
        <v>187025</v>
      </c>
      <c r="N355" s="42">
        <f>SUM(N356:N360)</f>
        <v>0</v>
      </c>
      <c r="O355" s="42">
        <f>SUM(O356:O360)</f>
        <v>0</v>
      </c>
      <c r="P355" s="42">
        <f>SUM(P356:P360)</f>
        <v>0</v>
      </c>
      <c r="Q355" s="42">
        <f>SUM(Q356:Q360)</f>
        <v>187025</v>
      </c>
    </row>
    <row r="356" spans="1:17" ht="12.75" customHeight="1">
      <c r="A356" s="47"/>
      <c r="B356" s="66"/>
      <c r="C356" s="11"/>
      <c r="D356" s="11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</row>
    <row r="357" spans="1:17" ht="12.75" customHeight="1">
      <c r="A357" s="47"/>
      <c r="B357" s="45" t="s">
        <v>86</v>
      </c>
      <c r="C357" s="11">
        <v>23</v>
      </c>
      <c r="D357" s="11">
        <v>801</v>
      </c>
      <c r="E357" s="25">
        <f>F357+G357</f>
        <v>0</v>
      </c>
      <c r="F357" s="25"/>
      <c r="G357" s="25"/>
      <c r="H357" s="25" t="s">
        <v>59</v>
      </c>
      <c r="I357" s="25"/>
      <c r="J357" s="25"/>
      <c r="K357" s="25"/>
      <c r="L357" s="25"/>
      <c r="M357" s="25"/>
      <c r="N357" s="25"/>
      <c r="O357" s="25"/>
      <c r="P357" s="25"/>
      <c r="Q357" s="25"/>
    </row>
    <row r="358" spans="1:17" ht="12.75" customHeight="1">
      <c r="A358" s="47"/>
      <c r="B358" s="45">
        <v>2007</v>
      </c>
      <c r="C358" s="11"/>
      <c r="D358" s="11"/>
      <c r="E358" s="25">
        <f>F358+G358</f>
        <v>187025</v>
      </c>
      <c r="F358" s="25">
        <v>0</v>
      </c>
      <c r="G358" s="25">
        <v>187025</v>
      </c>
      <c r="H358" s="25">
        <f>I358+M358</f>
        <v>187025</v>
      </c>
      <c r="I358" s="25">
        <f>J358+K358+L358</f>
        <v>0</v>
      </c>
      <c r="J358" s="25"/>
      <c r="K358" s="25"/>
      <c r="L358" s="25">
        <v>0</v>
      </c>
      <c r="M358" s="25">
        <f>N358+O358+P358+Q358</f>
        <v>187025</v>
      </c>
      <c r="N358" s="25"/>
      <c r="O358" s="25"/>
      <c r="P358" s="25"/>
      <c r="Q358" s="25">
        <v>187025</v>
      </c>
    </row>
    <row r="359" spans="1:17" ht="12.75" customHeight="1">
      <c r="A359" s="47"/>
      <c r="B359" s="57">
        <v>2008</v>
      </c>
      <c r="C359" s="11"/>
      <c r="D359" s="11">
        <v>80130</v>
      </c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</row>
    <row r="360" spans="1:17" ht="12.75" customHeight="1">
      <c r="A360" s="44"/>
      <c r="B360" s="65" t="s">
        <v>21</v>
      </c>
      <c r="C360" s="12"/>
      <c r="D360" s="12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</row>
    <row r="361" spans="1:17" ht="11.25" hidden="1">
      <c r="A361" s="77"/>
      <c r="B361" s="68"/>
      <c r="C361" s="11"/>
      <c r="D361" s="11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</row>
    <row r="362" spans="1:17" ht="11.25" hidden="1">
      <c r="A362" s="77"/>
      <c r="B362" s="68"/>
      <c r="C362" s="11"/>
      <c r="D362" s="11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</row>
    <row r="363" spans="1:17" ht="11.25" hidden="1">
      <c r="A363" s="77"/>
      <c r="B363" s="68"/>
      <c r="C363" s="11"/>
      <c r="D363" s="11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</row>
    <row r="364" spans="1:17" ht="11.25" hidden="1">
      <c r="A364" s="77"/>
      <c r="B364" s="68"/>
      <c r="C364" s="11"/>
      <c r="D364" s="11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</row>
    <row r="365" spans="1:17" ht="11.25" hidden="1">
      <c r="A365" s="77"/>
      <c r="B365" s="68"/>
      <c r="C365" s="11"/>
      <c r="D365" s="11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</row>
    <row r="366" spans="1:17" ht="11.25" hidden="1">
      <c r="A366" s="77"/>
      <c r="B366" s="68"/>
      <c r="C366" s="11"/>
      <c r="D366" s="11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</row>
    <row r="367" spans="1:17" ht="11.25" hidden="1">
      <c r="A367" s="77"/>
      <c r="B367" s="68"/>
      <c r="C367" s="11"/>
      <c r="D367" s="11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</row>
    <row r="368" spans="1:17" ht="11.25" hidden="1">
      <c r="A368" s="77"/>
      <c r="B368" s="68"/>
      <c r="C368" s="11"/>
      <c r="D368" s="11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</row>
    <row r="369" spans="1:17" ht="11.25" hidden="1">
      <c r="A369" s="77"/>
      <c r="B369" s="68"/>
      <c r="C369" s="11"/>
      <c r="D369" s="11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</row>
    <row r="370" spans="1:17" ht="11.25" hidden="1">
      <c r="A370" s="77"/>
      <c r="B370" s="68"/>
      <c r="C370" s="11"/>
      <c r="D370" s="11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</row>
    <row r="371" spans="1:17" ht="11.25" hidden="1">
      <c r="A371" s="77"/>
      <c r="B371" s="68"/>
      <c r="C371" s="11"/>
      <c r="D371" s="11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</row>
    <row r="372" spans="1:17" s="40" customFormat="1" ht="11.25" hidden="1">
      <c r="A372" s="77"/>
      <c r="B372" s="68"/>
      <c r="C372" s="11"/>
      <c r="D372" s="11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</row>
    <row r="373" spans="1:17" s="40" customFormat="1" ht="11.25" hidden="1">
      <c r="A373" s="77"/>
      <c r="B373" s="68"/>
      <c r="C373" s="11"/>
      <c r="D373" s="11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</row>
    <row r="374" spans="1:17" s="40" customFormat="1" ht="11.25" hidden="1">
      <c r="A374" s="78"/>
      <c r="B374" s="65"/>
      <c r="C374" s="12"/>
      <c r="D374" s="12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</row>
    <row r="375" spans="1:17" ht="46.5" customHeight="1">
      <c r="A375" s="108" t="s">
        <v>68</v>
      </c>
      <c r="B375" s="94" t="s">
        <v>69</v>
      </c>
      <c r="C375" s="123" t="s">
        <v>27</v>
      </c>
      <c r="D375" s="123"/>
      <c r="E375" s="42">
        <f>E172+E17</f>
        <v>598355757</v>
      </c>
      <c r="F375" s="42">
        <f>F172+F17</f>
        <v>307375661</v>
      </c>
      <c r="G375" s="42">
        <f>G172+G17</f>
        <v>290980096</v>
      </c>
      <c r="H375" s="42">
        <f>I375+M375</f>
        <v>129839863</v>
      </c>
      <c r="I375" s="42">
        <f>I172+I17</f>
        <v>61321634</v>
      </c>
      <c r="J375" s="42">
        <f>J172+J17</f>
        <v>0</v>
      </c>
      <c r="K375" s="42">
        <f>K172+K17</f>
        <v>0</v>
      </c>
      <c r="L375" s="42">
        <f>L172+L17</f>
        <v>61321634</v>
      </c>
      <c r="M375" s="42">
        <f>M172+M17</f>
        <v>68518229</v>
      </c>
      <c r="N375" s="42">
        <f>N172+N17</f>
        <v>0</v>
      </c>
      <c r="O375" s="42">
        <f>O172+O17</f>
        <v>0</v>
      </c>
      <c r="P375" s="42">
        <f>P172+P17</f>
        <v>0</v>
      </c>
      <c r="Q375" s="42">
        <f>Q172+Q17</f>
        <v>68518229</v>
      </c>
    </row>
    <row r="376" spans="1:17" ht="11.25">
      <c r="A376" s="96"/>
      <c r="B376" s="97"/>
      <c r="C376" s="98"/>
      <c r="D376" s="99"/>
      <c r="E376" s="100"/>
      <c r="F376" s="100"/>
      <c r="G376" s="100"/>
      <c r="H376" s="102"/>
      <c r="I376" s="100"/>
      <c r="J376" s="103"/>
      <c r="K376" s="100"/>
      <c r="L376" s="103"/>
      <c r="M376" s="100"/>
      <c r="N376" s="102"/>
      <c r="O376" s="100"/>
      <c r="P376" s="100"/>
      <c r="Q376" s="100"/>
    </row>
    <row r="377" spans="1:18" s="13" customFormat="1" ht="21" customHeight="1">
      <c r="A377" s="109" t="s">
        <v>66</v>
      </c>
      <c r="B377" s="104" t="s">
        <v>24</v>
      </c>
      <c r="C377" s="122" t="s">
        <v>27</v>
      </c>
      <c r="D377" s="122"/>
      <c r="E377" s="41">
        <f>F377+G377</f>
        <v>590850</v>
      </c>
      <c r="F377" s="41">
        <f>F380</f>
        <v>0</v>
      </c>
      <c r="G377" s="41">
        <f>G380</f>
        <v>590850</v>
      </c>
      <c r="H377" s="101">
        <f>I377+M377</f>
        <v>401942</v>
      </c>
      <c r="I377" s="41">
        <f>J377+K377+L377</f>
        <v>0</v>
      </c>
      <c r="J377" s="101"/>
      <c r="K377" s="41"/>
      <c r="L377" s="101">
        <f>L380</f>
        <v>0</v>
      </c>
      <c r="M377" s="41">
        <f>N377+O377+P377+Q377</f>
        <v>401942</v>
      </c>
      <c r="N377" s="101"/>
      <c r="O377" s="41"/>
      <c r="P377" s="41"/>
      <c r="Q377" s="101">
        <f>Q380</f>
        <v>401942</v>
      </c>
      <c r="R377" s="95"/>
    </row>
    <row r="378" spans="1:17" ht="11.25">
      <c r="A378" s="77"/>
      <c r="B378" s="57" t="s">
        <v>95</v>
      </c>
      <c r="C378" s="11"/>
      <c r="D378" s="11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</row>
    <row r="379" spans="1:17" ht="56.25">
      <c r="A379" s="52" t="s">
        <v>20</v>
      </c>
      <c r="B379" s="38" t="s">
        <v>94</v>
      </c>
      <c r="C379" s="11"/>
      <c r="D379" s="11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</row>
    <row r="380" spans="1:17" s="13" customFormat="1" ht="11.25">
      <c r="A380" s="107"/>
      <c r="B380" s="72" t="s">
        <v>36</v>
      </c>
      <c r="C380" s="14"/>
      <c r="D380" s="14"/>
      <c r="E380" s="42">
        <f>F380+G380</f>
        <v>590850</v>
      </c>
      <c r="F380" s="42">
        <f>SUM(F381:F384)</f>
        <v>0</v>
      </c>
      <c r="G380" s="42">
        <f>SUM(G381:G384)</f>
        <v>590850</v>
      </c>
      <c r="H380" s="42">
        <f>I380+M380</f>
        <v>401942</v>
      </c>
      <c r="I380" s="42">
        <f>J380+K380+L380</f>
        <v>0</v>
      </c>
      <c r="J380" s="42">
        <f>SUM(J381:J384)</f>
        <v>0</v>
      </c>
      <c r="K380" s="42">
        <f>SUM(K381:K384)</f>
        <v>0</v>
      </c>
      <c r="L380" s="42">
        <f>SUM(L381:L384)</f>
        <v>0</v>
      </c>
      <c r="M380" s="42">
        <f>N380+O380+P380+Q380</f>
        <v>401942</v>
      </c>
      <c r="N380" s="42">
        <f>SUM(N381:N384)</f>
        <v>0</v>
      </c>
      <c r="O380" s="42">
        <f>SUM(O381:O384)</f>
        <v>0</v>
      </c>
      <c r="P380" s="42">
        <f>SUM(P381:P384)</f>
        <v>0</v>
      </c>
      <c r="Q380" s="42">
        <f>SUM(Q381:Q384)</f>
        <v>401942</v>
      </c>
    </row>
    <row r="381" spans="1:17" ht="13.5" customHeight="1">
      <c r="A381" s="77"/>
      <c r="B381" s="45" t="s">
        <v>86</v>
      </c>
      <c r="C381" s="11"/>
      <c r="D381" s="11">
        <v>750</v>
      </c>
      <c r="E381" s="19">
        <f>F381+G381</f>
        <v>60067</v>
      </c>
      <c r="F381" s="19"/>
      <c r="G381" s="19">
        <v>60067</v>
      </c>
      <c r="H381" s="25"/>
      <c r="I381" s="25"/>
      <c r="J381" s="25"/>
      <c r="K381" s="25"/>
      <c r="L381" s="25"/>
      <c r="M381" s="25"/>
      <c r="N381" s="25"/>
      <c r="O381" s="25"/>
      <c r="P381" s="25"/>
      <c r="Q381" s="25"/>
    </row>
    <row r="382" spans="1:17" ht="11.25">
      <c r="A382" s="77"/>
      <c r="B382" s="57">
        <v>2007</v>
      </c>
      <c r="C382" s="11"/>
      <c r="D382" s="11"/>
      <c r="E382" s="19">
        <f>F382+G382</f>
        <v>401942</v>
      </c>
      <c r="F382" s="19"/>
      <c r="G382" s="19">
        <v>401942</v>
      </c>
      <c r="H382" s="25">
        <f>I382+M382</f>
        <v>401942</v>
      </c>
      <c r="I382" s="25">
        <f>J382+K382+L382</f>
        <v>0</v>
      </c>
      <c r="J382" s="25"/>
      <c r="K382" s="25"/>
      <c r="L382" s="25"/>
      <c r="M382" s="25">
        <f>N382+O382+P382+Q382</f>
        <v>401942</v>
      </c>
      <c r="N382" s="25"/>
      <c r="O382" s="25"/>
      <c r="P382" s="25"/>
      <c r="Q382" s="25">
        <v>401942</v>
      </c>
    </row>
    <row r="383" spans="1:17" ht="11.25">
      <c r="A383" s="77"/>
      <c r="B383" s="57">
        <v>2008</v>
      </c>
      <c r="C383" s="11"/>
      <c r="D383" s="11">
        <v>75095</v>
      </c>
      <c r="E383" s="19">
        <f>F383+G383</f>
        <v>128841</v>
      </c>
      <c r="F383" s="19"/>
      <c r="G383" s="19">
        <v>128841</v>
      </c>
      <c r="H383" s="25"/>
      <c r="I383" s="25"/>
      <c r="J383" s="25"/>
      <c r="K383" s="25"/>
      <c r="L383" s="25"/>
      <c r="M383" s="25"/>
      <c r="N383" s="25"/>
      <c r="O383" s="25"/>
      <c r="P383" s="25"/>
      <c r="Q383" s="25"/>
    </row>
    <row r="384" spans="1:17" ht="11.25">
      <c r="A384" s="77"/>
      <c r="B384" s="65" t="s">
        <v>21</v>
      </c>
      <c r="C384" s="11"/>
      <c r="D384" s="11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</row>
    <row r="385" spans="1:17" ht="12.75" customHeight="1" hidden="1">
      <c r="A385" s="47"/>
      <c r="B385" s="71"/>
      <c r="C385" s="11"/>
      <c r="D385" s="11"/>
      <c r="E385" s="25"/>
      <c r="F385" s="48"/>
      <c r="G385" s="25"/>
      <c r="H385" s="48"/>
      <c r="I385" s="25"/>
      <c r="J385" s="48"/>
      <c r="K385" s="25"/>
      <c r="L385" s="48"/>
      <c r="M385" s="25"/>
      <c r="N385" s="48"/>
      <c r="O385" s="25"/>
      <c r="P385" s="25"/>
      <c r="Q385" s="48"/>
    </row>
    <row r="386" spans="1:17" ht="12.75" customHeight="1" hidden="1">
      <c r="A386" s="47"/>
      <c r="B386" s="71"/>
      <c r="C386" s="11"/>
      <c r="D386" s="11"/>
      <c r="E386" s="25"/>
      <c r="F386" s="48"/>
      <c r="G386" s="25"/>
      <c r="H386" s="48"/>
      <c r="I386" s="25"/>
      <c r="J386" s="48"/>
      <c r="K386" s="25"/>
      <c r="L386" s="48"/>
      <c r="M386" s="25"/>
      <c r="N386" s="48"/>
      <c r="O386" s="25"/>
      <c r="P386" s="25"/>
      <c r="Q386" s="48"/>
    </row>
    <row r="387" spans="1:17" ht="12.75" customHeight="1" hidden="1">
      <c r="A387" s="47"/>
      <c r="B387" s="71"/>
      <c r="C387" s="11"/>
      <c r="D387" s="11"/>
      <c r="E387" s="25"/>
      <c r="F387" s="48"/>
      <c r="G387" s="25"/>
      <c r="H387" s="48"/>
      <c r="I387" s="25"/>
      <c r="J387" s="48"/>
      <c r="K387" s="25"/>
      <c r="L387" s="48"/>
      <c r="M387" s="25"/>
      <c r="N387" s="48"/>
      <c r="O387" s="25"/>
      <c r="P387" s="25"/>
      <c r="Q387" s="48"/>
    </row>
    <row r="388" spans="1:17" ht="12.75" customHeight="1" hidden="1">
      <c r="A388" s="47"/>
      <c r="B388" s="71"/>
      <c r="C388" s="11"/>
      <c r="D388" s="11"/>
      <c r="E388" s="25"/>
      <c r="F388" s="48"/>
      <c r="G388" s="25"/>
      <c r="H388" s="48"/>
      <c r="I388" s="25"/>
      <c r="J388" s="48"/>
      <c r="K388" s="25"/>
      <c r="L388" s="48"/>
      <c r="M388" s="25"/>
      <c r="N388" s="48"/>
      <c r="O388" s="25"/>
      <c r="P388" s="25"/>
      <c r="Q388" s="48"/>
    </row>
    <row r="389" spans="1:17" ht="12.75" customHeight="1" hidden="1">
      <c r="A389" s="47"/>
      <c r="B389" s="71"/>
      <c r="C389" s="11"/>
      <c r="D389" s="11"/>
      <c r="E389" s="25"/>
      <c r="F389" s="48"/>
      <c r="G389" s="25"/>
      <c r="H389" s="48"/>
      <c r="I389" s="25"/>
      <c r="J389" s="48"/>
      <c r="K389" s="25"/>
      <c r="L389" s="48"/>
      <c r="M389" s="25"/>
      <c r="N389" s="48"/>
      <c r="O389" s="25"/>
      <c r="P389" s="25"/>
      <c r="Q389" s="48"/>
    </row>
    <row r="390" spans="1:17" ht="12.75" customHeight="1" hidden="1">
      <c r="A390" s="47"/>
      <c r="B390" s="71"/>
      <c r="C390" s="11"/>
      <c r="D390" s="11"/>
      <c r="E390" s="25"/>
      <c r="F390" s="48"/>
      <c r="G390" s="25"/>
      <c r="H390" s="48"/>
      <c r="I390" s="25"/>
      <c r="J390" s="48"/>
      <c r="K390" s="25"/>
      <c r="L390" s="48"/>
      <c r="M390" s="25"/>
      <c r="N390" s="48"/>
      <c r="O390" s="25"/>
      <c r="P390" s="25"/>
      <c r="Q390" s="48"/>
    </row>
    <row r="391" spans="1:17" ht="12.75" customHeight="1" hidden="1">
      <c r="A391" s="47"/>
      <c r="B391" s="71"/>
      <c r="C391" s="11"/>
      <c r="D391" s="11"/>
      <c r="E391" s="25"/>
      <c r="F391" s="48"/>
      <c r="G391" s="25"/>
      <c r="H391" s="48"/>
      <c r="I391" s="25"/>
      <c r="J391" s="48"/>
      <c r="K391" s="25"/>
      <c r="L391" s="48"/>
      <c r="M391" s="25"/>
      <c r="N391" s="48"/>
      <c r="O391" s="25"/>
      <c r="P391" s="25"/>
      <c r="Q391" s="48"/>
    </row>
    <row r="392" spans="1:17" ht="12.75" customHeight="1" hidden="1">
      <c r="A392" s="44"/>
      <c r="B392" s="106"/>
      <c r="C392" s="12"/>
      <c r="D392" s="12"/>
      <c r="E392" s="23"/>
      <c r="F392" s="58"/>
      <c r="G392" s="23"/>
      <c r="H392" s="58"/>
      <c r="I392" s="23"/>
      <c r="J392" s="58"/>
      <c r="K392" s="23"/>
      <c r="L392" s="58"/>
      <c r="M392" s="23"/>
      <c r="N392" s="58"/>
      <c r="O392" s="23"/>
      <c r="P392" s="23"/>
      <c r="Q392" s="58"/>
    </row>
    <row r="393" spans="1:18" s="13" customFormat="1" ht="49.5" customHeight="1">
      <c r="A393" s="93" t="s">
        <v>70</v>
      </c>
      <c r="B393" s="105" t="s">
        <v>72</v>
      </c>
      <c r="C393" s="123" t="s">
        <v>27</v>
      </c>
      <c r="D393" s="123"/>
      <c r="E393" s="42">
        <f>F393+G393</f>
        <v>590850</v>
      </c>
      <c r="F393" s="73">
        <f>F377</f>
        <v>0</v>
      </c>
      <c r="G393" s="42">
        <f>G377</f>
        <v>590850</v>
      </c>
      <c r="H393" s="73">
        <f>I393+M393</f>
        <v>401942</v>
      </c>
      <c r="I393" s="42">
        <f>I377</f>
        <v>0</v>
      </c>
      <c r="J393" s="73"/>
      <c r="K393" s="42"/>
      <c r="L393" s="73">
        <f>L377</f>
        <v>0</v>
      </c>
      <c r="M393" s="42">
        <f>N393+O393+P393+Q393</f>
        <v>401942</v>
      </c>
      <c r="N393" s="73"/>
      <c r="O393" s="42"/>
      <c r="P393" s="42"/>
      <c r="Q393" s="73">
        <f>Q377</f>
        <v>401942</v>
      </c>
      <c r="R393" s="95"/>
    </row>
    <row r="394" spans="1:17" ht="26.25" customHeight="1">
      <c r="A394" s="2"/>
      <c r="B394" s="70" t="s">
        <v>71</v>
      </c>
      <c r="C394" s="123" t="s">
        <v>27</v>
      </c>
      <c r="D394" s="123"/>
      <c r="E394" s="42">
        <f>F394+G394</f>
        <v>598946607</v>
      </c>
      <c r="F394" s="42">
        <f>F375+F393</f>
        <v>307375661</v>
      </c>
      <c r="G394" s="42">
        <f>G375+G393</f>
        <v>291570946</v>
      </c>
      <c r="H394" s="42">
        <f>I394+M394</f>
        <v>130241805</v>
      </c>
      <c r="I394" s="42">
        <f>J394+K394+L394</f>
        <v>61321634</v>
      </c>
      <c r="J394" s="42">
        <f>J182+J29</f>
        <v>0</v>
      </c>
      <c r="K394" s="42">
        <f>K182+K29</f>
        <v>0</v>
      </c>
      <c r="L394" s="42">
        <f>L393+L375</f>
        <v>61321634</v>
      </c>
      <c r="M394" s="42">
        <f>N394+O394+P394+Q394</f>
        <v>68920171</v>
      </c>
      <c r="N394" s="42">
        <f>N182+N29</f>
        <v>0</v>
      </c>
      <c r="O394" s="42">
        <f>O182+O29</f>
        <v>0</v>
      </c>
      <c r="P394" s="42">
        <f>P182+P29</f>
        <v>0</v>
      </c>
      <c r="Q394" s="42">
        <f>Q393+Q375</f>
        <v>68920171</v>
      </c>
    </row>
    <row r="395" ht="56.25">
      <c r="B395" s="60" t="s">
        <v>26</v>
      </c>
    </row>
    <row r="396" ht="33.75">
      <c r="B396" s="60" t="s">
        <v>25</v>
      </c>
    </row>
    <row r="397" ht="11.25"/>
    <row r="398" ht="11.25"/>
    <row r="399" ht="11.25"/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>
      <c r="R409" s="3" t="s">
        <v>59</v>
      </c>
    </row>
    <row r="410" ht="11.25"/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  <row r="468" ht="11.25"/>
    <row r="469" ht="11.25"/>
    <row r="470" ht="11.25"/>
    <row r="471" ht="11.25"/>
    <row r="472" ht="11.25"/>
    <row r="473" ht="11.25"/>
    <row r="474" ht="11.25"/>
    <row r="475" ht="11.25"/>
    <row r="476" ht="11.25"/>
    <row r="477" ht="11.25"/>
    <row r="478" ht="11.25"/>
    <row r="479" ht="11.25"/>
    <row r="480" ht="11.25"/>
    <row r="481" ht="11.25"/>
    <row r="482" ht="11.25"/>
    <row r="483" ht="11.25"/>
    <row r="484" ht="11.25"/>
    <row r="485" ht="11.25"/>
    <row r="486" ht="11.25"/>
    <row r="487" ht="11.25"/>
    <row r="488" ht="11.25"/>
    <row r="489" ht="11.25"/>
    <row r="490" ht="11.25"/>
    <row r="491" ht="11.25"/>
    <row r="492" ht="11.25"/>
    <row r="493" ht="11.25"/>
    <row r="494" ht="11.25"/>
    <row r="495" ht="11.25"/>
    <row r="496" ht="11.25"/>
    <row r="497" ht="11.25"/>
    <row r="498" ht="11.25"/>
    <row r="499" ht="11.25"/>
    <row r="500" ht="11.25"/>
    <row r="501" ht="11.25"/>
    <row r="502" ht="11.25"/>
    <row r="503" ht="11.25"/>
    <row r="504" ht="11.25"/>
    <row r="505" ht="11.25"/>
    <row r="506" ht="11.25"/>
    <row r="507" ht="11.25"/>
    <row r="508" ht="11.25"/>
    <row r="509" ht="11.25"/>
    <row r="510" ht="11.25"/>
    <row r="511" ht="11.25"/>
    <row r="512" ht="11.25"/>
    <row r="513" ht="11.25"/>
    <row r="514" ht="11.25"/>
    <row r="515" ht="11.25"/>
    <row r="516" ht="11.25"/>
    <row r="517" ht="11.25"/>
    <row r="518" ht="11.25"/>
    <row r="519" ht="11.25"/>
    <row r="520" ht="11.25"/>
    <row r="521" ht="11.25"/>
    <row r="522" ht="11.25"/>
    <row r="523" ht="11.25"/>
    <row r="524" ht="11.25"/>
    <row r="525" ht="11.25"/>
    <row r="526" ht="11.25"/>
    <row r="527" ht="11.25"/>
    <row r="528" ht="11.25"/>
    <row r="529" ht="11.25"/>
    <row r="530" ht="11.25"/>
    <row r="531" ht="11.25"/>
    <row r="532" ht="11.25"/>
    <row r="533" ht="11.25"/>
    <row r="534" ht="11.25"/>
    <row r="535" ht="11.25"/>
    <row r="536" ht="11.25"/>
    <row r="537" ht="11.25"/>
    <row r="538" ht="11.25"/>
    <row r="539" ht="11.25"/>
    <row r="540" ht="11.25"/>
    <row r="541" ht="11.25"/>
    <row r="542" ht="11.25"/>
    <row r="543" ht="11.25"/>
    <row r="544" ht="11.25"/>
    <row r="545" ht="11.25"/>
    <row r="546" ht="11.25"/>
    <row r="547" ht="11.25"/>
    <row r="548" ht="11.25"/>
    <row r="549" ht="11.25"/>
    <row r="550" ht="11.25"/>
    <row r="551" ht="11.25"/>
    <row r="552" ht="11.25"/>
    <row r="553" ht="11.25"/>
    <row r="554" ht="11.25"/>
    <row r="555" ht="11.25"/>
    <row r="556" ht="11.25"/>
    <row r="557" ht="11.25"/>
    <row r="558" ht="11.25"/>
    <row r="559" ht="11.25"/>
    <row r="560" ht="11.25"/>
    <row r="561" ht="11.25"/>
    <row r="562" ht="11.25"/>
    <row r="563" ht="11.25"/>
    <row r="564" ht="11.25"/>
    <row r="565" ht="11.25"/>
    <row r="566" ht="11.25"/>
    <row r="567" ht="11.25"/>
    <row r="568" ht="11.25"/>
    <row r="569" ht="11.25"/>
    <row r="570" ht="11.25"/>
    <row r="571" ht="11.25"/>
    <row r="572" ht="11.25"/>
    <row r="573" ht="11.25"/>
    <row r="574" ht="11.25"/>
    <row r="575" ht="11.25"/>
    <row r="576" ht="11.25"/>
    <row r="577" ht="11.25"/>
    <row r="578" ht="11.25"/>
    <row r="579" ht="11.25"/>
    <row r="580" ht="11.25"/>
    <row r="581" ht="11.25"/>
    <row r="582" ht="11.25"/>
    <row r="583" ht="11.25"/>
    <row r="584" ht="11.25"/>
    <row r="585" ht="11.25"/>
    <row r="586" ht="11.25"/>
    <row r="587" ht="11.25"/>
    <row r="588" ht="11.25"/>
    <row r="589" ht="11.25"/>
    <row r="590" ht="11.25"/>
    <row r="591" ht="11.25"/>
    <row r="592" ht="11.25"/>
    <row r="593" ht="11.25"/>
    <row r="594" ht="11.25"/>
    <row r="595" ht="11.25"/>
    <row r="596" ht="11.25"/>
    <row r="597" ht="11.25"/>
    <row r="598" ht="11.25"/>
    <row r="599" ht="11.25"/>
    <row r="600" ht="11.25"/>
    <row r="601" ht="11.25"/>
    <row r="602" ht="11.25"/>
    <row r="603" ht="11.25"/>
    <row r="604" ht="11.25"/>
    <row r="605" ht="11.25"/>
    <row r="606" ht="11.25"/>
    <row r="607" ht="11.25"/>
    <row r="608" ht="11.25"/>
    <row r="609" ht="11.25"/>
    <row r="610" ht="11.25"/>
    <row r="611" ht="11.25"/>
    <row r="612" ht="11.25"/>
    <row r="613" ht="11.25"/>
    <row r="614" ht="11.25"/>
    <row r="615" ht="11.25"/>
    <row r="616" ht="11.25"/>
    <row r="617" ht="11.25"/>
    <row r="618" ht="11.25"/>
    <row r="619" ht="11.25"/>
    <row r="620" ht="11.25"/>
    <row r="621" ht="11.25"/>
    <row r="622" ht="11.25"/>
    <row r="623" ht="11.25"/>
    <row r="624" ht="11.25"/>
    <row r="625" ht="11.25"/>
    <row r="626" ht="11.25"/>
    <row r="627" ht="11.25"/>
    <row r="628" ht="11.25"/>
    <row r="629" ht="11.25"/>
    <row r="630" ht="11.25"/>
    <row r="631" ht="11.25"/>
    <row r="632" ht="11.25"/>
    <row r="633" ht="11.25"/>
    <row r="634" ht="11.25"/>
    <row r="635" ht="11.25"/>
    <row r="636" ht="11.25"/>
    <row r="637" ht="11.25"/>
    <row r="638" ht="11.25"/>
    <row r="639" ht="11.25"/>
    <row r="640" ht="11.25"/>
    <row r="641" ht="11.25"/>
    <row r="642" ht="11.25"/>
    <row r="643" ht="11.25"/>
    <row r="644" ht="11.25"/>
    <row r="645" ht="11.25"/>
    <row r="646" ht="11.25"/>
    <row r="647" ht="11.25"/>
    <row r="648" ht="11.25"/>
    <row r="649" ht="11.25"/>
    <row r="650" ht="11.25"/>
    <row r="651" ht="11.25"/>
    <row r="652" ht="11.25"/>
    <row r="653" ht="11.25"/>
    <row r="654" ht="11.25"/>
    <row r="655" ht="11.25"/>
    <row r="656" ht="11.25"/>
    <row r="657" ht="11.25"/>
    <row r="658" ht="11.25"/>
    <row r="659" ht="11.25"/>
    <row r="660" ht="11.25"/>
    <row r="661" ht="11.25"/>
    <row r="662" ht="11.25"/>
    <row r="663" ht="11.25"/>
    <row r="664" ht="11.25"/>
    <row r="665" ht="11.25"/>
    <row r="666" ht="11.25"/>
  </sheetData>
  <mergeCells count="28">
    <mergeCell ref="A6:Q6"/>
    <mergeCell ref="A7:Q7"/>
    <mergeCell ref="C17:D17"/>
    <mergeCell ref="M13:M14"/>
    <mergeCell ref="H11:H14"/>
    <mergeCell ref="H9:Q9"/>
    <mergeCell ref="H10:Q10"/>
    <mergeCell ref="I11:Q11"/>
    <mergeCell ref="I12:L12"/>
    <mergeCell ref="E9:E14"/>
    <mergeCell ref="F10:F14"/>
    <mergeCell ref="G10:G14"/>
    <mergeCell ref="F9:G9"/>
    <mergeCell ref="M12:Q12"/>
    <mergeCell ref="N13:Q13"/>
    <mergeCell ref="I13:I14"/>
    <mergeCell ref="J13:L13"/>
    <mergeCell ref="A9:A14"/>
    <mergeCell ref="B9:B14"/>
    <mergeCell ref="C9:C14"/>
    <mergeCell ref="D9:D14"/>
    <mergeCell ref="H122:L122"/>
    <mergeCell ref="C377:D377"/>
    <mergeCell ref="C394:D394"/>
    <mergeCell ref="A49:A58"/>
    <mergeCell ref="C375:D375"/>
    <mergeCell ref="C172:D172"/>
    <mergeCell ref="C393:D393"/>
  </mergeCells>
  <printOptions/>
  <pageMargins left="0.7874015748031497" right="0.3937007874015748" top="0.7480314960629921" bottom="0.5905511811023623" header="0.4724409448818898" footer="0.35433070866141736"/>
  <pageSetup horizontalDpi="300" verticalDpi="300" orientation="landscape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Dąbrowska</dc:creator>
  <cp:keywords/>
  <dc:description/>
  <cp:lastModifiedBy>UML</cp:lastModifiedBy>
  <cp:lastPrinted>2007-05-15T14:32:03Z</cp:lastPrinted>
  <dcterms:created xsi:type="dcterms:W3CDTF">2004-11-10T12:24:58Z</dcterms:created>
  <dcterms:modified xsi:type="dcterms:W3CDTF">2007-05-15T14:43:42Z</dcterms:modified>
  <cp:category/>
  <cp:version/>
  <cp:contentType/>
  <cp:contentStatus/>
</cp:coreProperties>
</file>