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Arkusz1 " sheetId="1" r:id="rId1"/>
  </sheets>
  <definedNames>
    <definedName name="_xlnm.Print_Area" localSheetId="0">'Arkusz1 '!$A$1:$D$255</definedName>
    <definedName name="_xlnm.Print_Titles" localSheetId="0">'Arkusz1 '!$9:$9</definedName>
  </definedNames>
  <calcPr fullCalcOnLoad="1"/>
</workbook>
</file>

<file path=xl/sharedStrings.xml><?xml version="1.0" encoding="utf-8"?>
<sst xmlns="http://schemas.openxmlformats.org/spreadsheetml/2006/main" count="317" uniqueCount="223">
  <si>
    <t>kwota</t>
  </si>
  <si>
    <t>3. dotacje inne niż w pkcie 1 i 2, przekazywane na podstawie odrębnych przepisów, związane z realizacją zadań jednostki samorządu terytorialnego</t>
  </si>
  <si>
    <t>zakres i cel dotacji</t>
  </si>
  <si>
    <t>1. dotacje przedmiotowe</t>
  </si>
  <si>
    <t>Wydział Budynków i Lokali</t>
  </si>
  <si>
    <t>Wydział Sportu</t>
  </si>
  <si>
    <t>Wydział Zdrowia Publicznego</t>
  </si>
  <si>
    <t>Miejski Ośrodek Pomocy Społecznej</t>
  </si>
  <si>
    <t>Wydział Edukacji</t>
  </si>
  <si>
    <t>dotacje podmiotowe z budżetu dla niepublicznych szkół podstawowych</t>
  </si>
  <si>
    <t>dotacje podmiotowe z budżetu dla niepublicznych gimnazjów</t>
  </si>
  <si>
    <t>dotacje podmiotowe z budżetu dla niepublicznych szkół podstawowych specjalnych</t>
  </si>
  <si>
    <t>dotacje podmiotowe z budżetu dla niepublicznych gimnazjów specjalnych</t>
  </si>
  <si>
    <t>dotacje podmiotowe z budżetu dla niepublicznych liceów ogólnokształcących</t>
  </si>
  <si>
    <t>dotacje podmiotowe z budżetu dla niepublicznych liceów ogólnokształcących specjalnych</t>
  </si>
  <si>
    <t>dotacje podmiotowe z budżetu dla niepublicznych liceów profilowanych</t>
  </si>
  <si>
    <t>dotacje podmiotowe z budżetu dla niepublicznych szkół zawodowych</t>
  </si>
  <si>
    <t>dotacje podmiotowe z budżetu dla niepublicznych przedszkoli</t>
  </si>
  <si>
    <t>dotacje podmiotowe z budżetu dla niepublicznych przedszkoli specjalnych</t>
  </si>
  <si>
    <t>dotacje podmiotowe z budżetu dla publicznych szkół podstawowych prowadzonych przez osobę prawną inną niż jednostka samorządu terytorialnego oraz osobę fizyczną</t>
  </si>
  <si>
    <t>dotacje podmiotowe z budżetu dla publicznych gimnazjów prowadzonych przez osobę prawną inną niż jednostka samorządu terytorialnego oraz osobę fizyczną</t>
  </si>
  <si>
    <t>dotacje podmiotowe z budżetu dla publicznych przedszkoli prowadzonych przez osobę prawną inną niż jednostka samorządu terytorialnego oraz osobę fizyczną</t>
  </si>
  <si>
    <t>dotacje podmiotowe z budżetu dla niepublicznych specjalnych ośrodków szkolno - wychowawczych</t>
  </si>
  <si>
    <t>dotacje podmiotowe z budżetu dla niepublicznych placówek wychowania pozaszkolnego</t>
  </si>
  <si>
    <t>dotacje podmiotowe z budżetu dla niepublicznych burs szkolnych</t>
  </si>
  <si>
    <t>dotacje podmiotowe z budżetu dla niepublicznych młodzieżowych ośrodków socjoterapii</t>
  </si>
  <si>
    <t xml:space="preserve">organizacja imprez sportowych i prowadzenie zajęć sportowych dla dzieci i młodzieży z rodzin z problemami alkoholowymi </t>
  </si>
  <si>
    <t>Wydział Kultury</t>
  </si>
  <si>
    <t>współfinansowanie kosztów działalności Biblioteki w Nowosolnej</t>
  </si>
  <si>
    <t>Wydział Spraw Społecznych</t>
  </si>
  <si>
    <t>na pokrycie kosztów rozbiórek budynków komunalnych</t>
  </si>
  <si>
    <t>na inwentaryzację techniczną nieruchomości</t>
  </si>
  <si>
    <t>na remonty budynków i lokali komunalnych</t>
  </si>
  <si>
    <t>na utrzymanie ogólnodostępnych terenów rekreacyjnych</t>
  </si>
  <si>
    <t>wydatki majątkowe ujęte w Załączniku Nr 10 do uchwały budżetowej</t>
  </si>
  <si>
    <t>organizacja różnych form wypoczynku dla dzieci i młodzieży w oparciu o współpracę z łódzkimi organizacjami pozarządowymi</t>
  </si>
  <si>
    <t>Wydział Urbanistyki i Architektury</t>
  </si>
  <si>
    <t>Biuro Rozwoju Przedsiębiorczości                i Miejsc Pracy</t>
  </si>
  <si>
    <t>OGÓŁEM</t>
  </si>
  <si>
    <t>wydatki majątkowe:</t>
  </si>
  <si>
    <t>ujęte w Załączniku Nr 9 do uchwały budżetowej</t>
  </si>
  <si>
    <t>ujęte w Załączniku Nr 10 do uchwały budżetowej</t>
  </si>
  <si>
    <t>wydatki majątkowe ujęte w Załączniku Nr 9 do uchwały budżetowej</t>
  </si>
  <si>
    <t>&gt; art. 36 ust. 2 pkt 1 ustawy o rodzinnych ogrodach działkowych</t>
  </si>
  <si>
    <t>&gt; art. 55 ust.1 pkt 1 ustawy z dnia 30 sierpnia 1991r. o zakładach opieki zdrowotnej</t>
  </si>
  <si>
    <t>&gt; art. 145 ust. 1 ustawy z dnia 30 czerwca 2005 r. o finansach publicznych</t>
  </si>
  <si>
    <t>&gt; art. 80 ust. 2 ustawy o systemie oświaty</t>
  </si>
  <si>
    <t>&gt; art. 80 ust. 3 ustawy o systemie oświaty</t>
  </si>
  <si>
    <t>&gt; art. 90 ust. 1 ustawy o systemie oświaty</t>
  </si>
  <si>
    <t>&gt; art. 90 ust. 1 ust. 2a ustawy o systemie oświaty</t>
  </si>
  <si>
    <t>&gt; art. 90 ust. 1, ust. 2b ustawy o systemie oświaty</t>
  </si>
  <si>
    <t>&gt; art. 90 ust. 2, ust. 2a ustawy o systemie oświaty</t>
  </si>
  <si>
    <t>&gt; art. 90 ust. 3a ustawy o systemie oświaty</t>
  </si>
  <si>
    <t>&gt;  art. 25  ustawy o pomocy społecznej</t>
  </si>
  <si>
    <t>&gt;  art. 86  ustawy o pomocy społecznej</t>
  </si>
  <si>
    <t>&gt; art.12 ustawy o organizowaniu i prowadzeniu działalności kulturalnej</t>
  </si>
  <si>
    <t>&gt; art. 21 ust.1 pkt.2 i ust.3 ustawy o organizowaniu i prowadzeniu działalności kulturalnej</t>
  </si>
  <si>
    <t>&gt; art. 81 i 82 ustawy o ochronie zabytków i opiece nad zabytkami</t>
  </si>
  <si>
    <t>&gt; Porozumienie zawarte w dniu 31.10.2003 r. z Samorządem Województwa Łódzkiego o współpracy w zakresie wspólnego prowadzenia i finansowania Regionalnego Biura Województwa Łódzkiego w Brukseli</t>
  </si>
  <si>
    <t>Wydział Ochrony Środowiska                     i Rolnictwa</t>
  </si>
  <si>
    <t>dofinansowanie działalności wydawniczej oraz inicjatyw kulturalnych</t>
  </si>
  <si>
    <t>finansowanie lub dofinansowanie zadań z zakresu wychowania w trzeźwości i przeciwdziałaniu alkoholizmowi</t>
  </si>
  <si>
    <t>dofinansowanie wykonania zadania dotyczącego działań na rzecz osób niepełnosprawnych</t>
  </si>
  <si>
    <t>Centrum Zarządzania Kryzysowego</t>
  </si>
  <si>
    <t>&gt; art. 4 ust. 1 pkt 13 ustawy z dnia 24 kwietnia 2003 r. o działalności pożytku publicznego i o wolontariacie</t>
  </si>
  <si>
    <t>&gt; art. 4 ust. 1 pkt 5 ustawy z dnia 24 kwietnia 2003 r. o działalności pożytku publicznego i o wolontariacie</t>
  </si>
  <si>
    <t>851   85154</t>
  </si>
  <si>
    <t>dla szpitali ogólnych</t>
  </si>
  <si>
    <t>851    85149</t>
  </si>
  <si>
    <t>dla teatrów</t>
  </si>
  <si>
    <t>853    85395</t>
  </si>
  <si>
    <t>dofinansowanie działalności statutowej teatrów</t>
  </si>
  <si>
    <t>dofinansowanie działalności statutowej galerii</t>
  </si>
  <si>
    <t>dofinansowanie działalności statutowej domów i ośrodków kultury, świetlic i klubów</t>
  </si>
  <si>
    <t>dofinansowanie działalności statutowej bibliotek</t>
  </si>
  <si>
    <t>dofinansowanie działalności statutowej muzeów</t>
  </si>
  <si>
    <t>dla lecznictwa ambulatoryjnego</t>
  </si>
  <si>
    <t>700    70001</t>
  </si>
  <si>
    <t>926    92604</t>
  </si>
  <si>
    <t>854   85407</t>
  </si>
  <si>
    <t>dla instytucji kultury fizycznej</t>
  </si>
  <si>
    <t>dla zakładów gospodarki mieszkaniowej</t>
  </si>
  <si>
    <t xml:space="preserve">dla Funduszu Rozwoju Rodzinnych Ogrodów Działkowych na remonty urządzeń infrastruktury technicznej </t>
  </si>
  <si>
    <t>900    90095</t>
  </si>
  <si>
    <t>851   85153</t>
  </si>
  <si>
    <t>851    85111</t>
  </si>
  <si>
    <t>851    85121</t>
  </si>
  <si>
    <t>851    85154</t>
  </si>
  <si>
    <t>854    85412</t>
  </si>
  <si>
    <t>926    92605</t>
  </si>
  <si>
    <t>921   92195</t>
  </si>
  <si>
    <t>851   85149</t>
  </si>
  <si>
    <t>854   85410</t>
  </si>
  <si>
    <t>852   85212</t>
  </si>
  <si>
    <t>852   85295</t>
  </si>
  <si>
    <t>801   80104</t>
  </si>
  <si>
    <t>801   80101</t>
  </si>
  <si>
    <t>801   80110</t>
  </si>
  <si>
    <t>801   80105</t>
  </si>
  <si>
    <t>851   85156</t>
  </si>
  <si>
    <t>852  85214</t>
  </si>
  <si>
    <t>zwrot nienależnie przekazanych przez PUP Nr 1 składek na ubezpieczenia zdrowotne finansowane z budżetu państwa - zwrot dotacji</t>
  </si>
  <si>
    <t>zwrot świadczeń dokonanych przez świadczeniobiorców wypłaconych w latach ubiegłych z dotacji z ŁUW na zadania zlecone - zwrot dotacji</t>
  </si>
  <si>
    <t>801   80102</t>
  </si>
  <si>
    <t>801   80111</t>
  </si>
  <si>
    <t>801   80120</t>
  </si>
  <si>
    <t>801   80121</t>
  </si>
  <si>
    <t>801   80123</t>
  </si>
  <si>
    <t>801   80130</t>
  </si>
  <si>
    <t>854   85403</t>
  </si>
  <si>
    <t>854   85421</t>
  </si>
  <si>
    <t>&gt; art. 4¹ ust. 1 pkt 3 i pkt 5 ustawy o wychowaniu w trzeźwości i przeciwdziałaniu alkoholizmowi</t>
  </si>
  <si>
    <t>852   85201</t>
  </si>
  <si>
    <t>852   85203</t>
  </si>
  <si>
    <t>852   85220</t>
  </si>
  <si>
    <t>852   85226</t>
  </si>
  <si>
    <t>852   85204</t>
  </si>
  <si>
    <t>921   92106</t>
  </si>
  <si>
    <t>921   92109</t>
  </si>
  <si>
    <t>921   92110</t>
  </si>
  <si>
    <t>921   92116</t>
  </si>
  <si>
    <t>921   92118</t>
  </si>
  <si>
    <t>921   92120</t>
  </si>
  <si>
    <t>750   75075</t>
  </si>
  <si>
    <t>921    92195</t>
  </si>
  <si>
    <t xml:space="preserve">                                        Rady Miejskiej w Łodzi</t>
  </si>
  <si>
    <t>dział       rozdz.</t>
  </si>
  <si>
    <t>dla domów i ośrodków kultury, świetlic i klubów</t>
  </si>
  <si>
    <t>dla bibliotek</t>
  </si>
  <si>
    <t>dla muzeów</t>
  </si>
  <si>
    <t>801     80195</t>
  </si>
  <si>
    <t>realizacja programów aktywizacji społecznej młodzieży</t>
  </si>
  <si>
    <t>prowadzenie punktu wsparcia "Przystanek 13" dla dzieci i młodzieży z rodzin dysfunkcyjnych z dzielnicy Łódź-Bałuty</t>
  </si>
  <si>
    <t>Wydział Gospodarki Komunalnej</t>
  </si>
  <si>
    <t>900   90017</t>
  </si>
  <si>
    <t>dla zakładów gospodarki komunalnej</t>
  </si>
  <si>
    <t>754   75404</t>
  </si>
  <si>
    <t>&gt;art. 13 ust. 3 ustawy o Policji</t>
  </si>
  <si>
    <t>częściowe pokrycie kosztów funkcjonowania służby kandydackiej Policji</t>
  </si>
  <si>
    <t>a) art. 174 w związku z art. 24 ust. 4 ustawy z dnia 30 czerwca 2005 r. o finansach publicznych</t>
  </si>
  <si>
    <t>&gt; art. 55 ust. 1 pkt 3 ustawy z dnia 30 sierpnia 1991 r. o zakładach opieki zdrowotnej</t>
  </si>
  <si>
    <t>&gt; art. 4 ust.1 pkt 1 ustawy z dnia 24 kwietnia 2003 r. o działalności pożytku publicznego i o wolontariacie</t>
  </si>
  <si>
    <t>&gt; art. 4 ust. 1 pkt 6 ustawy z dnia 24 kwietnia 2003 r. o działalności pożytku publicznego i o wolontariacie</t>
  </si>
  <si>
    <t>&gt; art. 4 ust. 1 pkt 11 ustawy z dnia 24 kwietnia 2003 r. o działalności pożytku publicznego i o wolontariacie</t>
  </si>
  <si>
    <t>&gt; art. 4 ust. 1 pkt 14 ustawy z dnia 24 kwietnia 2003 r. o działalności pożytku publicznego i o wolontariacie</t>
  </si>
  <si>
    <t>&gt; art. 24 ust. 5 ustawy z dnia 30 czerwca 2005 r. o finansach publicznych</t>
  </si>
  <si>
    <t>2. dotacje celowe na finansowanie kosztów realizacji inwestycji zgodnie z art. 24 ust. 5 ustawy z dnia 30 czerwca 2005 r. o finansach publicznych</t>
  </si>
  <si>
    <t>&gt;art. 13 ust. 4a pkt 1 ustawy o Policji</t>
  </si>
  <si>
    <t xml:space="preserve"> </t>
  </si>
  <si>
    <t>Wyszczególnienie dotacji na 2007 rok zgodnie z art. 184 ust. 1 pkt 11, 12 i 14 ustawy o finansach publicznych</t>
  </si>
  <si>
    <t>na finansowanie świadczeń z zakresu przeciwdziałania uzależnieniu od nikotyny</t>
  </si>
  <si>
    <t xml:space="preserve">na finansowanie programów pomocy psychologicznej dla osób z nadwagą i otyłością oraz radzenia sobie ze stresem </t>
  </si>
  <si>
    <t>na prowadzenie bezpłatnej, całodobowej, kompleksowej pomocy osobom w sytuacji kryzysowej obejmującej również wsparcie osób w przypadku konfliktu w rodzinie</t>
  </si>
  <si>
    <t>na finansowanie działań mających na celu zapobieganie występowaniu zjawiska porzucania noworodków w ramach Zintegrowanego Programu Zapobiegającemu Porzucaniu Dzieci</t>
  </si>
  <si>
    <t>na finansowanie działań z zakresu przeciwdziałania przemocy w rodzinie</t>
  </si>
  <si>
    <t>na finansowanie działań z zakresu profilaktyki i przeciwdziałania uzależnieniom od środków psychoaktywnych</t>
  </si>
  <si>
    <t>na finansowanie działań z zakresu profilaktyki i przeciwdziałania uzależnieniom od alkoholu i innych środków psychoaktywnych</t>
  </si>
  <si>
    <t>851    85153</t>
  </si>
  <si>
    <t xml:space="preserve">dla Miejskiego Ośrodka Profilaktyki i Terapii Uzależnień </t>
  </si>
  <si>
    <t>Miejski Program Profilaktyki i Rozwiązywania Problemów Alkoholowych - organizacje pozarządowe</t>
  </si>
  <si>
    <t>Miejski Program Przeciwdziałania Narkomanii</t>
  </si>
  <si>
    <t>851    85195</t>
  </si>
  <si>
    <t>dla Miejskiego Ośrodka Profilaktyki Zdrowotnej</t>
  </si>
  <si>
    <t xml:space="preserve">organizacja imprez sportowych i prowadzenie zajęć sportowych dla dzieci i młodzieży zagrożonych narkomanią </t>
  </si>
  <si>
    <t>851  85156</t>
  </si>
  <si>
    <t>zwrot nienależnie przekazanych przez PUP Nr 2 składek na ubezpieczenia zdrowotne finansowane z budżetu państwa - zwrot dotacji</t>
  </si>
  <si>
    <t>Wydział Budżetu</t>
  </si>
  <si>
    <t>Hostel przy placówce opiekuńczo - wychowawczej dla dzieci znajdujących się w sytuacji kryzysowej</t>
  </si>
  <si>
    <t xml:space="preserve">dofinansowanie wydatków związanych z zapewnieniem schronienia bezdomnym </t>
  </si>
  <si>
    <t xml:space="preserve">dofinansowanie działalności punktu pomocy charytatywnej </t>
  </si>
  <si>
    <t>dofinansowanie kosztów funkcjonowania w okresie zimowym autobusu dla bezdomnych i potrzebujących</t>
  </si>
  <si>
    <t>prowadzenie ośrodków adopcyjno-opiekuńczych przez podmioty niepubliczne</t>
  </si>
  <si>
    <t>dofinansowanie jednostek specjalistycznego poradnictwa socjalnego i interwencji kryzysowej</t>
  </si>
  <si>
    <t>Łódzkie Dni Rodziny</t>
  </si>
  <si>
    <t xml:space="preserve">sfinansowanie kosztów utrzymania dzieci będących mieszkańcami Powiatu Łódź umieszczonych w placówkach opiekuńczo-wychowawczych funkcjonujących na terenie innych powiatów </t>
  </si>
  <si>
    <t>Gminny System Przeciwdziałania Przemocy w Rodzinie</t>
  </si>
  <si>
    <t>Miejski Program Przeciwdziałania Narkomanii - programy profilaktyczne i zajęcia dodatkowe dla dzieci i młodzieży szkół łódzkich</t>
  </si>
  <si>
    <t>na program profilaktyki zdrowia rodziny realizowany przez samodzielne publiczne zakłady opieki zdrowotnej, w tym na badania profilaktyczne w zakresie wczesnego wykrywania raka stercza u mężczyzn oraz szczepienia ochronne dla osób z grupy podwyższonego ryzyka</t>
  </si>
  <si>
    <t>prowadzenie przez Archidiecezję Łódzką Ośrodka Wsparcia dla Rodzin - Dom Samotnej Matki ul. Nowe Sady 17</t>
  </si>
  <si>
    <t>dofinansowanie kosztów utrzymania mieszkań chronionych dla pełnoletnich wychowanków domów dziecka</t>
  </si>
  <si>
    <t xml:space="preserve">dofinansowanie kosztów prowadzenia mieszkań chronionych </t>
  </si>
  <si>
    <t>środki przeznaczone na pokrycie wydatków na dziecko, mieszkańca Łodzi umieszczone w rodzinie zastępczej na terenie innego powiatu niż Powiat Łódź</t>
  </si>
  <si>
    <t xml:space="preserve">&gt; Porozumienie z Samorządem Województwa Łódzkiego </t>
  </si>
  <si>
    <t>na programy profilaktyki i wczesnego wykrywania chorób płuc realizowany przez samodzielne publiczne zakłady opieki zdrowotnej</t>
  </si>
  <si>
    <t>zapewnienie opieki w tym całodobowej dzieciom całkowicie lub częściowo pozbawionym opieki rodziców</t>
  </si>
  <si>
    <t xml:space="preserve">dotacje podmiotowe z budżetu dla liceów ogólnokształcących publicznych </t>
  </si>
  <si>
    <t xml:space="preserve">dotacje podmiotowe z budżetu dla szkół zawodowych publicznych </t>
  </si>
  <si>
    <t>prowadzenie Wojewódzkiego Banku Danych o Dzieciach Pozbawionych Opieki Rodzicielskiej</t>
  </si>
  <si>
    <t xml:space="preserve">prowadzenie Biura Pośrednictwa Pracy dla Wolontariuszy </t>
  </si>
  <si>
    <t>dotacje mogą otrzymać podmioty posiadające tytuł prawny do zabytku wpisanego do rejestru i zobowiązane do prowadzenia prac konserwatorskich, restauratorskich i robót budowlanych przy tym zabytku. Celem jest zapewnienie tym podmiotom warunków finansowych umożliwiających trwałe zachowanie zabytków wpisanych do rejestru</t>
  </si>
  <si>
    <t>dotacje przekazywane są do Województwa Łódzkiego w ramach wspólnego prowadzenia i finansowania Regionalnego Biura Województwa Łódzkiego w Brukseli</t>
  </si>
  <si>
    <t>partycypacja w kosztach imprez kulturalnych organizowanych przez instytucje kultury podległe Urzędowi Marszałkowskiemu</t>
  </si>
  <si>
    <t>sfinansowanie przez Powiat Łódź 5% kosztów uczestnictwa mieszkańców Łodzi w Warsztatach Terapii Zajęciowej położonych na terenie innego powiatu niż Powiat Łódź</t>
  </si>
  <si>
    <t>dofinansowanie wydatków związanych z prowadzeniem niepublicznych domów dziennego pobytu</t>
  </si>
  <si>
    <t>852  85295</t>
  </si>
  <si>
    <t>rozliczenia środków z tyt. realizacji projektu "Nowa szansa dla Żaka" - zwrot stypendiów</t>
  </si>
  <si>
    <t>pokrycie kosztów dodatkowej służby obchodowej i patrolowej Policji</t>
  </si>
  <si>
    <t>852   85213</t>
  </si>
  <si>
    <t>Biuro Partnerstwa i Funduszy</t>
  </si>
  <si>
    <t>852    85295</t>
  </si>
  <si>
    <t xml:space="preserve">Projekt "Nowa szansa dla Żaka II" realizowany jest w ramach ZPORR poprzez porozumienie zawarte z Miastem Łódź a poszczególnymi powiatami województwa łódzkiego </t>
  </si>
  <si>
    <t>700  70095</t>
  </si>
  <si>
    <t>rozliczenie środków z tyt. realizacji projektu  "Rewitalizacja wielkomiejskiej zabudowy Łodzi w rejonie ul. Nawrot - renowacja budynków przy Nawrot 7" - zwrot nadmiernie pobranego wynagrodzenia</t>
  </si>
  <si>
    <t>&gt; art. 175 ust. 1 ustawy z dnia 30 czerwca 2005 r. o finansach publicznych</t>
  </si>
  <si>
    <t>pomoc finansowa dla dwóch rodzin poległych policjantów, którzy zginęli tragicznie podczas pełnienia służby w dniu 26 marca 2007 r.</t>
  </si>
  <si>
    <t>akcja promująca prorodzinne formy opieki zastępczej</t>
  </si>
  <si>
    <t>&gt; art. 4 ust. 1 pkt 24 ustawy z dnia 24 kwietnia 2003 r. o działalności pożytku publicznego i o wolontariacie</t>
  </si>
  <si>
    <t xml:space="preserve">853   85395 </t>
  </si>
  <si>
    <t>promocja zdrowego stylu życia oraz poprawa jakości życia osób starszych</t>
  </si>
  <si>
    <t>edukacja i promocja zdrowia wśród dzieci i młodzieży z Łódzkiej Sieci Szkół i Przedszkoli Promujących Zdrowie</t>
  </si>
  <si>
    <t xml:space="preserve">prowadzenie Niepublicznego Domu dla Dzieci Chorych </t>
  </si>
  <si>
    <t>&gt;Porozumienie powiatów zawarte w celu współpracy przy opracowaniu, złożeniu i realizacji projektu "Nowa szansa dla Żaka II" w ramach Działania 2.2 Zintegrowanego Programu Operacyjnego Rozwoju Regionalnego "Wyrównywanie szans edukacyjnych poprzez programy stypendialne" zawarte w dniu 3 sierpnia 2006 r.</t>
  </si>
  <si>
    <t>dofinansowanie wykonania zadania dotyczącego działalności wspomagającej technicznie, szkoleniowo, informacyjnie lub finansowo organizacje pozarządowe oraz podmioty wymienione w ustawie o działalności pożytku publicznego i o wolontariacie</t>
  </si>
  <si>
    <t>upowszechnianie kultury fizycznej w środowisku dzieci i młodzieży niedostosowanej społecznie, jako forma edukacji i przeciwdziałanie wykluczeniu społecznemu</t>
  </si>
  <si>
    <t>upowszechnianie kultury fizycznej poprzez wspieranie działań w zakresie: szkolenia dzieci i młodzieży, organizacji imprez sportowo - rekreacyjnych, sportowej wymiany zagranicznej, organizacji sportu szkolnego, zapewnienia bezpieczeństwa osób kąpiących się i pływających, podniesienia poziomu wyszkolenia łódzkich sportowców, tworzenie alternatywnych form spędzania czasu wolnego, promowania kultury fizycznej jako modelu życia mieszkańców Łodzi, poprawa warunków bazy szatniowo - sanitarnej w obiektach sportowych użytkowanych przez kluby sportowe</t>
  </si>
  <si>
    <t>prowadzenie Niepublicznego Domu dla Dzeci Chorych</t>
  </si>
  <si>
    <t>dofinansowanie realizacji Europejskiego Programu Pomocy Żywnosciowej PEAD</t>
  </si>
  <si>
    <t xml:space="preserve">                                        Załącznik Nr 8</t>
  </si>
  <si>
    <t xml:space="preserve">                                        do uchwały Nr </t>
  </si>
  <si>
    <t xml:space="preserve">                                        z dnia </t>
  </si>
  <si>
    <t>801  80120</t>
  </si>
  <si>
    <t>rozliczenia środków z tytułu  "Realizacji programu Socrates - Comenius - Akcja 1 w Liceach Ogólnokształcących"</t>
  </si>
  <si>
    <t>sfinansowanie kosztów pobytu 4 dzieci z innych powiatów niż Powiat Łódź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</si>
</sst>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3" fontId="0" fillId="0" borderId="7" xfId="0" applyNumberFormat="1" applyFont="1" applyBorder="1" applyAlignment="1">
      <alignment vertical="center"/>
    </xf>
    <xf numFmtId="3" fontId="0" fillId="0" borderId="3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7" xfId="0" applyNumberFormat="1" applyBorder="1" applyAlignment="1">
      <alignment vertical="center" wrapText="1"/>
    </xf>
    <xf numFmtId="3" fontId="0" fillId="0" borderId="2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/>
    </xf>
    <xf numFmtId="0" fontId="0" fillId="0" borderId="7" xfId="0" applyBorder="1" applyAlignment="1">
      <alignment wrapText="1"/>
    </xf>
    <xf numFmtId="3" fontId="0" fillId="0" borderId="7" xfId="0" applyNumberFormat="1" applyBorder="1" applyAlignment="1">
      <alignment/>
    </xf>
    <xf numFmtId="0" fontId="0" fillId="0" borderId="6" xfId="0" applyBorder="1" applyAlignment="1">
      <alignment wrapText="1"/>
    </xf>
    <xf numFmtId="3" fontId="0" fillId="0" borderId="6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7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7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3" fontId="0" fillId="0" borderId="7" xfId="0" applyNumberForma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Font="1" applyBorder="1" applyAlignment="1">
      <alignment wrapText="1"/>
    </xf>
    <xf numFmtId="3" fontId="0" fillId="0" borderId="7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0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0" fillId="0" borderId="11" xfId="0" applyBorder="1" applyAlignment="1">
      <alignment/>
    </xf>
    <xf numFmtId="0" fontId="3" fillId="0" borderId="1" xfId="0" applyFont="1" applyBorder="1" applyAlignment="1">
      <alignment/>
    </xf>
    <xf numFmtId="0" fontId="3" fillId="0" borderId="7" xfId="0" applyFont="1" applyBorder="1" applyAlignment="1">
      <alignment wrapText="1"/>
    </xf>
    <xf numFmtId="0" fontId="3" fillId="0" borderId="7" xfId="0" applyFont="1" applyBorder="1" applyAlignment="1">
      <alignment/>
    </xf>
    <xf numFmtId="0" fontId="4" fillId="0" borderId="7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0" fillId="0" borderId="13" xfId="0" applyNumberFormat="1" applyFont="1" applyBorder="1" applyAlignment="1">
      <alignment vertical="center"/>
    </xf>
    <xf numFmtId="0" fontId="0" fillId="0" borderId="8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wrapText="1"/>
    </xf>
    <xf numFmtId="3" fontId="3" fillId="0" borderId="7" xfId="0" applyNumberFormat="1" applyFont="1" applyBorder="1" applyAlignment="1">
      <alignment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3" fontId="6" fillId="0" borderId="7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0" fillId="0" borderId="14" xfId="0" applyFont="1" applyBorder="1" applyAlignment="1">
      <alignment wrapText="1"/>
    </xf>
    <xf numFmtId="3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/>
    </xf>
    <xf numFmtId="0" fontId="0" fillId="0" borderId="3" xfId="0" applyBorder="1" applyAlignment="1">
      <alignment horizontal="right" vertical="top" wrapText="1"/>
    </xf>
    <xf numFmtId="0" fontId="3" fillId="0" borderId="2" xfId="0" applyFont="1" applyBorder="1" applyAlignment="1">
      <alignment/>
    </xf>
    <xf numFmtId="0" fontId="0" fillId="0" borderId="3" xfId="0" applyBorder="1" applyAlignment="1">
      <alignment wrapText="1"/>
    </xf>
    <xf numFmtId="3" fontId="3" fillId="0" borderId="7" xfId="0" applyNumberFormat="1" applyFon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4" fillId="0" borderId="6" xfId="0" applyFont="1" applyBorder="1" applyAlignment="1">
      <alignment horizontal="center"/>
    </xf>
    <xf numFmtId="49" fontId="0" fillId="0" borderId="5" xfId="0" applyNumberFormat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0" fontId="0" fillId="0" borderId="7" xfId="0" applyFont="1" applyBorder="1" applyAlignment="1">
      <alignment horizontal="center" vertical="center" wrapText="1"/>
    </xf>
    <xf numFmtId="3" fontId="0" fillId="0" borderId="7" xfId="18" applyNumberFormat="1" applyBorder="1" applyAlignment="1">
      <alignment horizontal="right" vertical="center"/>
    </xf>
    <xf numFmtId="3" fontId="0" fillId="0" borderId="7" xfId="0" applyNumberFormat="1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6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3" fontId="0" fillId="0" borderId="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3" fontId="0" fillId="0" borderId="6" xfId="0" applyNumberFormat="1" applyFill="1" applyBorder="1" applyAlignment="1">
      <alignment/>
    </xf>
    <xf numFmtId="0" fontId="0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/>
    </xf>
    <xf numFmtId="0" fontId="0" fillId="0" borderId="14" xfId="0" applyBorder="1" applyAlignment="1">
      <alignment wrapText="1"/>
    </xf>
    <xf numFmtId="3" fontId="4" fillId="0" borderId="7" xfId="18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3" fontId="0" fillId="0" borderId="6" xfId="0" applyNumberFormat="1" applyFont="1" applyBorder="1" applyAlignment="1">
      <alignment vertical="center"/>
    </xf>
    <xf numFmtId="3" fontId="4" fillId="0" borderId="7" xfId="0" applyNumberFormat="1" applyFont="1" applyBorder="1" applyAlignment="1">
      <alignment horizontal="right" wrapText="1"/>
    </xf>
    <xf numFmtId="0" fontId="0" fillId="0" borderId="7" xfId="0" applyFont="1" applyBorder="1" applyAlignment="1">
      <alignment vertical="center"/>
    </xf>
    <xf numFmtId="164" fontId="0" fillId="0" borderId="3" xfId="0" applyNumberForma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3" fontId="0" fillId="0" borderId="15" xfId="0" applyNumberFormat="1" applyBorder="1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8" xfId="0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 horizontal="center" wrapText="1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/>
    </xf>
    <xf numFmtId="0" fontId="0" fillId="0" borderId="4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3" fontId="4" fillId="0" borderId="6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4" fillId="0" borderId="11" xfId="0" applyFont="1" applyBorder="1" applyAlignment="1">
      <alignment vertical="top"/>
    </xf>
    <xf numFmtId="3" fontId="4" fillId="0" borderId="3" xfId="0" applyNumberFormat="1" applyFont="1" applyBorder="1" applyAlignment="1">
      <alignment horizontal="right" vertical="top" wrapText="1"/>
    </xf>
    <xf numFmtId="0" fontId="0" fillId="0" borderId="7" xfId="0" applyBorder="1" applyAlignment="1">
      <alignment horizontal="center" vertical="top" wrapText="1"/>
    </xf>
    <xf numFmtId="3" fontId="4" fillId="0" borderId="7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3" fillId="0" borderId="7" xfId="0" applyNumberFormat="1" applyFont="1" applyBorder="1" applyAlignment="1">
      <alignment horizontal="right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Font="1" applyBorder="1" applyAlignment="1">
      <alignment horizontal="left" vertical="top" wrapText="1"/>
    </xf>
    <xf numFmtId="3" fontId="4" fillId="0" borderId="3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3" fontId="0" fillId="0" borderId="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0" fontId="4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4" xfId="0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3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3" fontId="0" fillId="0" borderId="15" xfId="0" applyNumberFormat="1" applyFont="1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3" fillId="0" borderId="1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6"/>
  <sheetViews>
    <sheetView tabSelected="1" workbookViewId="0" topLeftCell="A1">
      <pane ySplit="9" topLeftCell="BM55" activePane="bottomLeft" state="frozen"/>
      <selection pane="topLeft" activeCell="A1" sqref="A1"/>
      <selection pane="bottomLeft" activeCell="A52" sqref="A52"/>
    </sheetView>
  </sheetViews>
  <sheetFormatPr defaultColWidth="9.140625" defaultRowHeight="12.75"/>
  <cols>
    <col min="1" max="1" width="30.57421875" style="0" customWidth="1"/>
    <col min="2" max="2" width="6.7109375" style="0" customWidth="1"/>
    <col min="3" max="3" width="48.7109375" style="0" customWidth="1"/>
    <col min="4" max="4" width="12.57421875" style="0" customWidth="1"/>
    <col min="6" max="7" width="10.00390625" style="0" bestFit="1" customWidth="1"/>
  </cols>
  <sheetData>
    <row r="1" ht="12.75">
      <c r="C1" s="186" t="s">
        <v>217</v>
      </c>
    </row>
    <row r="2" ht="12.75">
      <c r="C2" s="186" t="s">
        <v>218</v>
      </c>
    </row>
    <row r="3" ht="12.75">
      <c r="C3" s="186" t="s">
        <v>125</v>
      </c>
    </row>
    <row r="4" ht="12.75">
      <c r="C4" s="186" t="s">
        <v>219</v>
      </c>
    </row>
    <row r="5" ht="9.75" customHeight="1"/>
    <row r="6" spans="1:4" ht="38.25" customHeight="1">
      <c r="A6" s="235" t="s">
        <v>149</v>
      </c>
      <c r="B6" s="235"/>
      <c r="C6" s="235"/>
      <c r="D6" s="235"/>
    </row>
    <row r="7" ht="10.5" customHeight="1"/>
    <row r="8" spans="1:4" ht="25.5">
      <c r="A8" s="10" t="s">
        <v>148</v>
      </c>
      <c r="B8" s="10" t="s">
        <v>126</v>
      </c>
      <c r="C8" s="10" t="s">
        <v>2</v>
      </c>
      <c r="D8" s="10" t="s">
        <v>0</v>
      </c>
    </row>
    <row r="9" spans="1:4" ht="12.75">
      <c r="A9" s="82">
        <v>1</v>
      </c>
      <c r="B9" s="82">
        <v>2</v>
      </c>
      <c r="C9" s="82">
        <v>3</v>
      </c>
      <c r="D9" s="82">
        <v>4</v>
      </c>
    </row>
    <row r="10" spans="1:4" ht="12.75">
      <c r="A10" s="1"/>
      <c r="B10" s="4"/>
      <c r="D10" s="3"/>
    </row>
    <row r="11" spans="1:4" ht="12.75">
      <c r="A11" s="6" t="s">
        <v>3</v>
      </c>
      <c r="B11" s="116"/>
      <c r="C11" s="2"/>
      <c r="D11" s="154">
        <f>SUM(D13)</f>
        <v>25894289</v>
      </c>
    </row>
    <row r="12" spans="1:4" ht="12.75">
      <c r="A12" s="1"/>
      <c r="B12" s="4"/>
      <c r="C12" s="4"/>
      <c r="D12" s="18"/>
    </row>
    <row r="13" spans="1:4" ht="12.75">
      <c r="A13" s="250" t="s">
        <v>139</v>
      </c>
      <c r="B13" s="230"/>
      <c r="C13" s="230"/>
      <c r="D13" s="71">
        <f>SUM(D15+D20)</f>
        <v>25894289</v>
      </c>
    </row>
    <row r="14" spans="1:4" ht="12.75">
      <c r="A14" s="46"/>
      <c r="B14" s="2"/>
      <c r="C14" s="2"/>
      <c r="D14" s="22"/>
    </row>
    <row r="15" spans="1:4" ht="12.75">
      <c r="A15" s="173" t="s">
        <v>4</v>
      </c>
      <c r="B15" s="174"/>
      <c r="C15" s="13"/>
      <c r="D15" s="156">
        <f>SUM(D16:D18)</f>
        <v>21284289</v>
      </c>
    </row>
    <row r="16" spans="1:4" ht="25.5">
      <c r="A16" s="12"/>
      <c r="B16" s="125" t="s">
        <v>77</v>
      </c>
      <c r="C16" s="23" t="s">
        <v>32</v>
      </c>
      <c r="D16" s="127">
        <v>19411000</v>
      </c>
    </row>
    <row r="17" spans="1:4" ht="25.5">
      <c r="A17" s="12"/>
      <c r="B17" s="124" t="s">
        <v>77</v>
      </c>
      <c r="C17" s="23" t="s">
        <v>31</v>
      </c>
      <c r="D17" s="127">
        <v>1073289</v>
      </c>
    </row>
    <row r="18" spans="1:4" ht="25.5">
      <c r="A18" s="30"/>
      <c r="B18" s="125" t="s">
        <v>77</v>
      </c>
      <c r="C18" s="23" t="s">
        <v>30</v>
      </c>
      <c r="D18" s="127">
        <v>800000</v>
      </c>
    </row>
    <row r="19" spans="1:4" ht="12.75">
      <c r="A19" s="57"/>
      <c r="B19" s="2"/>
      <c r="C19" s="2"/>
      <c r="D19" s="167"/>
    </row>
    <row r="20" spans="1:4" ht="25.5" customHeight="1">
      <c r="A20" s="67" t="s">
        <v>5</v>
      </c>
      <c r="B20" s="126" t="s">
        <v>78</v>
      </c>
      <c r="C20" s="16" t="s">
        <v>33</v>
      </c>
      <c r="D20" s="104">
        <v>4610000</v>
      </c>
    </row>
    <row r="21" spans="1:4" ht="12.75" customHeight="1">
      <c r="A21" s="2"/>
      <c r="B21" s="2"/>
      <c r="C21" s="2"/>
      <c r="D21" s="19"/>
    </row>
    <row r="22" spans="1:4" ht="24.75" customHeight="1">
      <c r="A22" s="238" t="s">
        <v>146</v>
      </c>
      <c r="B22" s="239"/>
      <c r="C22" s="234"/>
      <c r="D22" s="84">
        <f>SUM(D24)</f>
        <v>11050455</v>
      </c>
    </row>
    <row r="23" spans="1:4" ht="12.75">
      <c r="A23" s="1"/>
      <c r="B23" s="2"/>
      <c r="C23" s="2"/>
      <c r="D23" s="3"/>
    </row>
    <row r="24" spans="1:4" ht="12.75">
      <c r="A24" s="250" t="s">
        <v>145</v>
      </c>
      <c r="B24" s="230"/>
      <c r="C24" s="231"/>
      <c r="D24" s="68">
        <f>SUM(D26+D31+D33+D28)</f>
        <v>11050455</v>
      </c>
    </row>
    <row r="25" spans="1:4" ht="12" customHeight="1">
      <c r="A25" s="1"/>
      <c r="B25" s="2"/>
      <c r="C25" s="2"/>
      <c r="D25" s="3"/>
    </row>
    <row r="26" spans="1:4" ht="25.5">
      <c r="A26" s="67" t="s">
        <v>4</v>
      </c>
      <c r="B26" s="67"/>
      <c r="C26" s="55" t="s">
        <v>34</v>
      </c>
      <c r="D26" s="69">
        <f>D27</f>
        <v>519638</v>
      </c>
    </row>
    <row r="27" spans="1:4" ht="25.5">
      <c r="A27" s="162"/>
      <c r="B27" s="126" t="s">
        <v>77</v>
      </c>
      <c r="C27" s="131" t="s">
        <v>81</v>
      </c>
      <c r="D27" s="128">
        <v>519638</v>
      </c>
    </row>
    <row r="28" spans="1:4" ht="25.5">
      <c r="A28" s="67" t="s">
        <v>5</v>
      </c>
      <c r="B28" s="67"/>
      <c r="C28" s="55" t="s">
        <v>42</v>
      </c>
      <c r="D28" s="69">
        <f>D29</f>
        <v>6420637</v>
      </c>
    </row>
    <row r="29" spans="1:4" ht="26.25" customHeight="1">
      <c r="A29" s="8"/>
      <c r="B29" s="126" t="s">
        <v>78</v>
      </c>
      <c r="C29" s="129" t="s">
        <v>80</v>
      </c>
      <c r="D29" s="130">
        <v>6420637</v>
      </c>
    </row>
    <row r="30" spans="1:4" ht="11.25" customHeight="1">
      <c r="A30" s="164"/>
      <c r="B30" s="165"/>
      <c r="C30" s="166"/>
      <c r="D30" s="18"/>
    </row>
    <row r="31" spans="1:4" ht="25.5">
      <c r="A31" s="67" t="s">
        <v>5</v>
      </c>
      <c r="B31" s="67"/>
      <c r="C31" s="55" t="s">
        <v>34</v>
      </c>
      <c r="D31" s="69">
        <f>SUM(D32:D32)</f>
        <v>2314180</v>
      </c>
    </row>
    <row r="32" spans="1:4" ht="26.25" customHeight="1">
      <c r="A32" s="8"/>
      <c r="B32" s="126" t="s">
        <v>78</v>
      </c>
      <c r="C32" s="129" t="s">
        <v>80</v>
      </c>
      <c r="D32" s="130">
        <v>2314180</v>
      </c>
    </row>
    <row r="33" spans="1:4" ht="26.25" customHeight="1">
      <c r="A33" s="192" t="s">
        <v>133</v>
      </c>
      <c r="B33" s="126"/>
      <c r="C33" s="55" t="s">
        <v>34</v>
      </c>
      <c r="D33" s="185">
        <f>D34</f>
        <v>1796000</v>
      </c>
    </row>
    <row r="34" spans="1:4" ht="26.25" customHeight="1">
      <c r="A34" s="26"/>
      <c r="B34" s="126" t="s">
        <v>134</v>
      </c>
      <c r="C34" s="122" t="s">
        <v>135</v>
      </c>
      <c r="D34" s="128">
        <v>1796000</v>
      </c>
    </row>
    <row r="35" spans="1:4" ht="13.5" customHeight="1">
      <c r="A35" s="1"/>
      <c r="B35" s="2"/>
      <c r="C35" s="2"/>
      <c r="D35" s="2"/>
    </row>
    <row r="36" spans="1:4" ht="26.25" customHeight="1">
      <c r="A36" s="238" t="s">
        <v>1</v>
      </c>
      <c r="B36" s="239"/>
      <c r="C36" s="234"/>
      <c r="D36" s="84">
        <f>SUM(D38+D42+D55+D62+D70+D79+D84+D91+D95+D108+D129+D133+D141+D145+D151+D155+D165+D173+D177+D200+D208+D228+D232+D236+D240+D244+D249+D252+D123+D104)</f>
        <v>134543214</v>
      </c>
    </row>
    <row r="37" spans="1:4" ht="12.75">
      <c r="A37" s="1"/>
      <c r="B37" s="2"/>
      <c r="C37" s="2"/>
      <c r="D37" s="3"/>
    </row>
    <row r="38" spans="1:4" ht="12.75">
      <c r="A38" s="62" t="s">
        <v>43</v>
      </c>
      <c r="B38" s="118"/>
      <c r="C38" s="19"/>
      <c r="D38" s="71">
        <f>SUM(D40)</f>
        <v>8000</v>
      </c>
    </row>
    <row r="39" spans="1:4" ht="12.75">
      <c r="A39" s="20"/>
      <c r="B39" s="21"/>
      <c r="C39" s="21"/>
      <c r="D39" s="22"/>
    </row>
    <row r="40" spans="1:4" ht="26.25" customHeight="1">
      <c r="A40" s="70" t="s">
        <v>59</v>
      </c>
      <c r="B40" s="132" t="s">
        <v>83</v>
      </c>
      <c r="C40" s="24" t="s">
        <v>82</v>
      </c>
      <c r="D40" s="53">
        <v>8000</v>
      </c>
    </row>
    <row r="41" spans="1:4" ht="12.75">
      <c r="A41" s="1"/>
      <c r="B41" s="2"/>
      <c r="C41" s="2"/>
      <c r="D41" s="3"/>
    </row>
    <row r="42" spans="1:4" ht="12.75">
      <c r="A42" s="250" t="s">
        <v>44</v>
      </c>
      <c r="B42" s="230"/>
      <c r="C42" s="231"/>
      <c r="D42" s="71">
        <f>SUM(D44)</f>
        <v>4447688</v>
      </c>
    </row>
    <row r="43" spans="1:4" ht="11.25" customHeight="1">
      <c r="A43" s="1"/>
      <c r="B43" s="2"/>
      <c r="C43" s="2"/>
      <c r="D43" s="3"/>
    </row>
    <row r="44" spans="1:4" ht="12.75">
      <c r="A44" s="75" t="s">
        <v>6</v>
      </c>
      <c r="B44" s="119"/>
      <c r="C44" s="26"/>
      <c r="D44" s="102">
        <f>SUM(D45:D53)</f>
        <v>4447688</v>
      </c>
    </row>
    <row r="45" spans="1:4" ht="25.5">
      <c r="A45" s="8"/>
      <c r="B45" s="114" t="s">
        <v>68</v>
      </c>
      <c r="C45" s="51" t="s">
        <v>150</v>
      </c>
      <c r="D45" s="28">
        <v>119000</v>
      </c>
    </row>
    <row r="46" spans="1:4" ht="38.25">
      <c r="A46" s="8"/>
      <c r="B46" s="114" t="s">
        <v>68</v>
      </c>
      <c r="C46" s="51" t="s">
        <v>151</v>
      </c>
      <c r="D46" s="28">
        <v>40000</v>
      </c>
    </row>
    <row r="47" spans="1:4" ht="38.25">
      <c r="A47" s="8"/>
      <c r="B47" s="114" t="s">
        <v>68</v>
      </c>
      <c r="C47" s="51" t="s">
        <v>183</v>
      </c>
      <c r="D47" s="28">
        <v>100000</v>
      </c>
    </row>
    <row r="48" spans="1:4" ht="63.75">
      <c r="A48" s="8"/>
      <c r="B48" s="114" t="s">
        <v>68</v>
      </c>
      <c r="C48" s="51" t="s">
        <v>177</v>
      </c>
      <c r="D48" s="28">
        <v>192000</v>
      </c>
    </row>
    <row r="49" spans="1:4" ht="38.25">
      <c r="A49" s="8"/>
      <c r="B49" s="114" t="s">
        <v>68</v>
      </c>
      <c r="C49" s="51" t="s">
        <v>152</v>
      </c>
      <c r="D49" s="28">
        <v>456000</v>
      </c>
    </row>
    <row r="50" spans="1:4" ht="51">
      <c r="A50" s="8"/>
      <c r="B50" s="133" t="s">
        <v>91</v>
      </c>
      <c r="C50" s="51" t="s">
        <v>153</v>
      </c>
      <c r="D50" s="28">
        <v>59376</v>
      </c>
    </row>
    <row r="51" spans="1:4" ht="25.5">
      <c r="A51" s="8"/>
      <c r="B51" s="133" t="s">
        <v>91</v>
      </c>
      <c r="C51" s="51" t="s">
        <v>154</v>
      </c>
      <c r="D51" s="28">
        <v>491312</v>
      </c>
    </row>
    <row r="52" spans="1:4" ht="38.25">
      <c r="A52" s="8"/>
      <c r="B52" s="133" t="s">
        <v>84</v>
      </c>
      <c r="C52" s="51" t="s">
        <v>155</v>
      </c>
      <c r="D52" s="28">
        <v>390000</v>
      </c>
    </row>
    <row r="53" spans="1:4" ht="38.25">
      <c r="A53" s="9"/>
      <c r="B53" s="133" t="s">
        <v>66</v>
      </c>
      <c r="C53" s="51" t="s">
        <v>156</v>
      </c>
      <c r="D53" s="28">
        <v>2600000</v>
      </c>
    </row>
    <row r="54" spans="1:4" ht="12.75">
      <c r="A54" s="63"/>
      <c r="B54" s="211"/>
      <c r="C54" s="5"/>
      <c r="D54" s="28"/>
    </row>
    <row r="55" spans="1:4" ht="15.75" customHeight="1">
      <c r="A55" s="61" t="s">
        <v>140</v>
      </c>
      <c r="B55" s="91"/>
      <c r="C55" s="91"/>
      <c r="D55" s="71">
        <f>SUM(D56)</f>
        <v>7580832</v>
      </c>
    </row>
    <row r="56" spans="1:4" ht="26.25" customHeight="1">
      <c r="A56" s="67" t="s">
        <v>6</v>
      </c>
      <c r="B56" s="117"/>
      <c r="C56" s="134" t="s">
        <v>34</v>
      </c>
      <c r="D56" s="90">
        <f>SUM(D57:D60)</f>
        <v>7580832</v>
      </c>
    </row>
    <row r="57" spans="1:4" ht="24" customHeight="1">
      <c r="A57" s="8"/>
      <c r="B57" s="114" t="s">
        <v>85</v>
      </c>
      <c r="C57" s="135" t="s">
        <v>67</v>
      </c>
      <c r="D57" s="128">
        <v>3576617</v>
      </c>
    </row>
    <row r="58" spans="1:4" ht="24" customHeight="1">
      <c r="A58" s="8"/>
      <c r="B58" s="114" t="s">
        <v>86</v>
      </c>
      <c r="C58" s="136" t="s">
        <v>76</v>
      </c>
      <c r="D58" s="130">
        <v>3324215</v>
      </c>
    </row>
    <row r="59" spans="1:4" ht="30.75" customHeight="1">
      <c r="A59" s="8"/>
      <c r="B59" s="114" t="s">
        <v>87</v>
      </c>
      <c r="C59" s="122" t="s">
        <v>158</v>
      </c>
      <c r="D59" s="130">
        <v>480000</v>
      </c>
    </row>
    <row r="60" spans="1:4" ht="30.75" customHeight="1">
      <c r="A60" s="9"/>
      <c r="B60" s="114" t="s">
        <v>161</v>
      </c>
      <c r="C60" s="122" t="s">
        <v>162</v>
      </c>
      <c r="D60" s="130">
        <v>200000</v>
      </c>
    </row>
    <row r="61" spans="1:4" ht="12.75" customHeight="1">
      <c r="A61" s="152"/>
      <c r="B61" s="142"/>
      <c r="C61" s="54"/>
      <c r="D61" s="18"/>
    </row>
    <row r="62" spans="1:4" ht="25.5" customHeight="1">
      <c r="A62" s="248" t="s">
        <v>141</v>
      </c>
      <c r="B62" s="249"/>
      <c r="C62" s="232"/>
      <c r="D62" s="71">
        <f>SUM(D64)</f>
        <v>498874</v>
      </c>
    </row>
    <row r="63" spans="1:4" ht="12.75" customHeight="1">
      <c r="A63" s="1"/>
      <c r="B63" s="2"/>
      <c r="C63" s="2"/>
      <c r="D63" s="3"/>
    </row>
    <row r="64" spans="1:4" ht="12.75" customHeight="1">
      <c r="A64" s="72" t="s">
        <v>7</v>
      </c>
      <c r="B64" s="75"/>
      <c r="C64" s="26"/>
      <c r="D64" s="69">
        <f>SUM(D65:D68)</f>
        <v>498874</v>
      </c>
    </row>
    <row r="65" spans="1:4" ht="25.5" customHeight="1">
      <c r="A65" s="183"/>
      <c r="B65" s="114" t="s">
        <v>84</v>
      </c>
      <c r="C65" s="29" t="s">
        <v>160</v>
      </c>
      <c r="D65" s="30">
        <v>14940</v>
      </c>
    </row>
    <row r="66" spans="1:4" ht="25.5" customHeight="1">
      <c r="A66" s="212"/>
      <c r="B66" s="114" t="s">
        <v>66</v>
      </c>
      <c r="C66" s="29" t="s">
        <v>159</v>
      </c>
      <c r="D66" s="30">
        <v>483934</v>
      </c>
    </row>
    <row r="67" spans="1:4" ht="25.5" customHeight="1">
      <c r="A67" s="225"/>
      <c r="B67" s="114" t="s">
        <v>112</v>
      </c>
      <c r="C67" s="29" t="s">
        <v>210</v>
      </c>
      <c r="D67" s="180">
        <v>0</v>
      </c>
    </row>
    <row r="68" spans="1:4" ht="25.5" customHeight="1">
      <c r="A68" s="225"/>
      <c r="B68" s="114" t="s">
        <v>94</v>
      </c>
      <c r="C68" s="29" t="s">
        <v>205</v>
      </c>
      <c r="D68" s="180">
        <v>0</v>
      </c>
    </row>
    <row r="69" spans="1:4" ht="12.75" customHeight="1">
      <c r="A69" s="152"/>
      <c r="B69" s="142"/>
      <c r="C69" s="54"/>
      <c r="D69" s="18"/>
    </row>
    <row r="70" spans="1:4" ht="26.25" customHeight="1">
      <c r="A70" s="248" t="s">
        <v>65</v>
      </c>
      <c r="B70" s="249"/>
      <c r="C70" s="242"/>
      <c r="D70" s="113">
        <f>SUM(D72)</f>
        <v>1077272</v>
      </c>
    </row>
    <row r="71" spans="1:4" ht="12.75" customHeight="1">
      <c r="A71" s="57"/>
      <c r="B71" s="4"/>
      <c r="C71" s="25"/>
      <c r="D71" s="163"/>
    </row>
    <row r="72" spans="1:4" ht="12.75" customHeight="1">
      <c r="A72" s="75" t="s">
        <v>6</v>
      </c>
      <c r="B72" s="119"/>
      <c r="C72" s="27"/>
      <c r="D72" s="102">
        <f>SUM(D73:D77)</f>
        <v>1077272</v>
      </c>
    </row>
    <row r="73" spans="1:4" ht="39.75" customHeight="1">
      <c r="A73" s="7"/>
      <c r="B73" s="140" t="s">
        <v>91</v>
      </c>
      <c r="C73" s="51" t="s">
        <v>154</v>
      </c>
      <c r="D73" s="28">
        <v>136488</v>
      </c>
    </row>
    <row r="74" spans="1:4" ht="31.5" customHeight="1">
      <c r="A74" s="8"/>
      <c r="B74" s="140" t="s">
        <v>91</v>
      </c>
      <c r="C74" s="51" t="s">
        <v>208</v>
      </c>
      <c r="D74" s="28">
        <v>15000</v>
      </c>
    </row>
    <row r="75" spans="1:4" ht="30" customHeight="1">
      <c r="A75" s="8"/>
      <c r="B75" s="140" t="s">
        <v>91</v>
      </c>
      <c r="C75" s="51" t="s">
        <v>209</v>
      </c>
      <c r="D75" s="28">
        <v>10000</v>
      </c>
    </row>
    <row r="76" spans="1:4" ht="38.25">
      <c r="A76" s="8"/>
      <c r="B76" s="140" t="s">
        <v>157</v>
      </c>
      <c r="C76" s="51" t="s">
        <v>155</v>
      </c>
      <c r="D76" s="28">
        <v>225064</v>
      </c>
    </row>
    <row r="77" spans="1:4" ht="38.25">
      <c r="A77" s="9"/>
      <c r="B77" s="140" t="s">
        <v>87</v>
      </c>
      <c r="C77" s="51" t="s">
        <v>156</v>
      </c>
      <c r="D77" s="28">
        <v>690720</v>
      </c>
    </row>
    <row r="78" spans="1:4" ht="13.5" customHeight="1">
      <c r="A78" s="63"/>
      <c r="B78" s="153"/>
      <c r="C78" s="5"/>
      <c r="D78" s="18"/>
    </row>
    <row r="79" spans="1:4" ht="27.75" customHeight="1">
      <c r="A79" s="240" t="s">
        <v>142</v>
      </c>
      <c r="B79" s="241"/>
      <c r="C79" s="242"/>
      <c r="D79" s="71">
        <f>SUM(D81)</f>
        <v>147500</v>
      </c>
    </row>
    <row r="80" spans="1:4" ht="12.75" customHeight="1">
      <c r="A80" s="52"/>
      <c r="B80" s="50"/>
      <c r="C80" s="50"/>
      <c r="D80" s="18"/>
    </row>
    <row r="81" spans="1:4" ht="25.5" customHeight="1">
      <c r="A81" s="73" t="s">
        <v>29</v>
      </c>
      <c r="B81" s="138" t="s">
        <v>70</v>
      </c>
      <c r="C81" s="27" t="s">
        <v>62</v>
      </c>
      <c r="D81" s="103">
        <v>147500</v>
      </c>
    </row>
    <row r="82" spans="1:4" ht="12.75">
      <c r="A82" s="46"/>
      <c r="B82" s="179"/>
      <c r="C82" s="155"/>
      <c r="D82" s="22"/>
    </row>
    <row r="83" spans="1:4" ht="12.75">
      <c r="A83" s="63"/>
      <c r="B83" s="11"/>
      <c r="C83" s="50"/>
      <c r="D83" s="180"/>
    </row>
    <row r="84" spans="1:4" ht="24.75" customHeight="1">
      <c r="A84" s="240" t="s">
        <v>143</v>
      </c>
      <c r="B84" s="241"/>
      <c r="C84" s="241"/>
      <c r="D84" s="71">
        <f>SUM(D86)</f>
        <v>338800</v>
      </c>
    </row>
    <row r="85" spans="1:4" ht="12.75">
      <c r="A85" s="31"/>
      <c r="B85" s="120"/>
      <c r="C85" s="32"/>
      <c r="D85" s="33"/>
    </row>
    <row r="86" spans="1:4" ht="12.75">
      <c r="A86" s="172" t="s">
        <v>8</v>
      </c>
      <c r="B86" s="178"/>
      <c r="C86" s="32"/>
      <c r="D86" s="69">
        <f>SUM(D87:D89)</f>
        <v>338800</v>
      </c>
    </row>
    <row r="87" spans="1:4" ht="25.5">
      <c r="A87" s="214"/>
      <c r="B87" s="176" t="s">
        <v>130</v>
      </c>
      <c r="C87" s="177" t="s">
        <v>131</v>
      </c>
      <c r="D87" s="56">
        <v>81800</v>
      </c>
    </row>
    <row r="88" spans="1:4" ht="25.5" customHeight="1">
      <c r="A88" s="183"/>
      <c r="B88" s="114" t="s">
        <v>91</v>
      </c>
      <c r="C88" s="29" t="s">
        <v>175</v>
      </c>
      <c r="D88" s="30">
        <v>157000</v>
      </c>
    </row>
    <row r="89" spans="1:4" ht="25.5" customHeight="1">
      <c r="A89" s="213"/>
      <c r="B89" s="114" t="s">
        <v>84</v>
      </c>
      <c r="C89" s="29" t="s">
        <v>176</v>
      </c>
      <c r="D89" s="30">
        <v>100000</v>
      </c>
    </row>
    <row r="90" spans="1:4" ht="25.5" customHeight="1">
      <c r="A90" s="217"/>
      <c r="B90" s="153"/>
      <c r="C90" s="218"/>
      <c r="D90" s="30"/>
    </row>
    <row r="91" spans="1:4" ht="25.5" customHeight="1">
      <c r="A91" s="248" t="s">
        <v>64</v>
      </c>
      <c r="B91" s="249"/>
      <c r="C91" s="242"/>
      <c r="D91" s="74">
        <f>SUM(D93)</f>
        <v>545700</v>
      </c>
    </row>
    <row r="92" spans="1:4" ht="12.75">
      <c r="A92" s="1"/>
      <c r="B92" s="4"/>
      <c r="C92" s="25"/>
      <c r="D92" s="163"/>
    </row>
    <row r="93" spans="1:4" ht="25.5">
      <c r="A93" s="67" t="s">
        <v>27</v>
      </c>
      <c r="B93" s="139" t="s">
        <v>90</v>
      </c>
      <c r="C93" s="27" t="s">
        <v>60</v>
      </c>
      <c r="D93" s="69">
        <v>545700</v>
      </c>
    </row>
    <row r="94" spans="1:4" ht="12.75">
      <c r="A94" s="57"/>
      <c r="B94" s="4"/>
      <c r="C94" s="25"/>
      <c r="D94" s="12"/>
    </row>
    <row r="95" spans="1:4" ht="25.5" customHeight="1">
      <c r="A95" s="236" t="s">
        <v>144</v>
      </c>
      <c r="B95" s="237"/>
      <c r="C95" s="237"/>
      <c r="D95" s="71">
        <f>SUM(D97)</f>
        <v>7565227</v>
      </c>
    </row>
    <row r="96" spans="1:4" ht="12.75">
      <c r="A96" s="41"/>
      <c r="B96" s="42"/>
      <c r="C96" s="42"/>
      <c r="D96" s="38"/>
    </row>
    <row r="97" spans="1:4" ht="12.75">
      <c r="A97" s="172" t="s">
        <v>5</v>
      </c>
      <c r="B97" s="117"/>
      <c r="C97" s="60"/>
      <c r="D97" s="104">
        <f>SUM(D98:D102)</f>
        <v>7565227</v>
      </c>
    </row>
    <row r="98" spans="1:4" ht="38.25">
      <c r="A98" s="152"/>
      <c r="B98" s="126" t="s">
        <v>157</v>
      </c>
      <c r="C98" s="168" t="s">
        <v>163</v>
      </c>
      <c r="D98" s="215">
        <v>50000</v>
      </c>
    </row>
    <row r="99" spans="1:4" ht="39.75" customHeight="1">
      <c r="A99" s="14"/>
      <c r="B99" s="147" t="s">
        <v>87</v>
      </c>
      <c r="C99" s="107" t="s">
        <v>26</v>
      </c>
      <c r="D99" s="97">
        <v>50000</v>
      </c>
    </row>
    <row r="100" spans="1:4" ht="38.25" customHeight="1">
      <c r="A100" s="14"/>
      <c r="B100" s="126" t="s">
        <v>88</v>
      </c>
      <c r="C100" s="108" t="s">
        <v>35</v>
      </c>
      <c r="D100" s="98">
        <v>523200</v>
      </c>
    </row>
    <row r="101" spans="1:4" ht="140.25">
      <c r="A101" s="89"/>
      <c r="B101" s="126" t="s">
        <v>89</v>
      </c>
      <c r="C101" s="108" t="s">
        <v>214</v>
      </c>
      <c r="D101" s="98">
        <v>6813027</v>
      </c>
    </row>
    <row r="102" spans="1:4" ht="38.25">
      <c r="A102" s="83"/>
      <c r="B102" s="126" t="s">
        <v>89</v>
      </c>
      <c r="C102" s="168" t="s">
        <v>213</v>
      </c>
      <c r="D102" s="182">
        <v>129000</v>
      </c>
    </row>
    <row r="103" spans="1:4" ht="12.75" customHeight="1">
      <c r="A103" s="58"/>
      <c r="B103" s="142"/>
      <c r="C103" s="181"/>
      <c r="D103" s="182"/>
    </row>
    <row r="104" spans="1:4" ht="26.25" customHeight="1">
      <c r="A104" s="236" t="s">
        <v>206</v>
      </c>
      <c r="B104" s="237"/>
      <c r="C104" s="237"/>
      <c r="D104" s="74">
        <f>SUM(D106)</f>
        <v>32000</v>
      </c>
    </row>
    <row r="105" spans="1:4" ht="12.75" customHeight="1">
      <c r="A105" s="58"/>
      <c r="B105" s="142"/>
      <c r="C105" s="181"/>
      <c r="D105" s="226"/>
    </row>
    <row r="106" spans="1:4" ht="66.75" customHeight="1">
      <c r="A106" s="67" t="s">
        <v>29</v>
      </c>
      <c r="B106" s="126" t="s">
        <v>207</v>
      </c>
      <c r="C106" s="168" t="s">
        <v>212</v>
      </c>
      <c r="D106" s="98">
        <v>32000</v>
      </c>
    </row>
    <row r="107" spans="1:4" ht="12.75">
      <c r="A107" s="83"/>
      <c r="B107" s="165"/>
      <c r="C107" s="39"/>
      <c r="D107" s="59"/>
    </row>
    <row r="108" spans="1:4" ht="12.75">
      <c r="A108" s="243" t="s">
        <v>45</v>
      </c>
      <c r="B108" s="244"/>
      <c r="C108" s="245"/>
      <c r="D108" s="85">
        <f>SUM(D110+D116+D118+D120)</f>
        <v>811656</v>
      </c>
    </row>
    <row r="109" spans="1:4" ht="12.75">
      <c r="A109" s="78"/>
      <c r="B109" s="122"/>
      <c r="C109" s="77"/>
      <c r="D109" s="76"/>
    </row>
    <row r="110" spans="1:4" ht="12.75">
      <c r="A110" s="246" t="s">
        <v>166</v>
      </c>
      <c r="B110" s="247"/>
      <c r="C110" s="27"/>
      <c r="D110" s="105">
        <f>SUM(D111:D115)</f>
        <v>780000</v>
      </c>
    </row>
    <row r="111" spans="1:4" ht="37.5" customHeight="1">
      <c r="A111" s="208"/>
      <c r="B111" s="201" t="s">
        <v>164</v>
      </c>
      <c r="C111" s="27" t="s">
        <v>101</v>
      </c>
      <c r="D111" s="59">
        <v>140000</v>
      </c>
    </row>
    <row r="112" spans="1:4" ht="38.25">
      <c r="A112" s="207"/>
      <c r="B112" s="126" t="s">
        <v>99</v>
      </c>
      <c r="C112" s="27" t="s">
        <v>165</v>
      </c>
      <c r="D112" s="59">
        <v>80000</v>
      </c>
    </row>
    <row r="113" spans="1:4" ht="38.25">
      <c r="A113" s="144"/>
      <c r="B113" s="126" t="s">
        <v>93</v>
      </c>
      <c r="C113" s="27" t="s">
        <v>102</v>
      </c>
      <c r="D113" s="59">
        <v>400000</v>
      </c>
    </row>
    <row r="114" spans="1:4" ht="38.25">
      <c r="A114" s="144"/>
      <c r="B114" s="126" t="s">
        <v>197</v>
      </c>
      <c r="C114" s="27" t="s">
        <v>102</v>
      </c>
      <c r="D114" s="59">
        <v>10000</v>
      </c>
    </row>
    <row r="115" spans="1:4" ht="38.25">
      <c r="A115" s="216"/>
      <c r="B115" s="139" t="s">
        <v>100</v>
      </c>
      <c r="C115" s="27" t="s">
        <v>102</v>
      </c>
      <c r="D115" s="59">
        <v>150000</v>
      </c>
    </row>
    <row r="116" spans="1:4" ht="12.75">
      <c r="A116" s="246" t="s">
        <v>198</v>
      </c>
      <c r="B116" s="247"/>
      <c r="C116" s="27"/>
      <c r="D116" s="105">
        <f>D117</f>
        <v>850</v>
      </c>
    </row>
    <row r="117" spans="1:4" ht="25.5">
      <c r="A117" s="219"/>
      <c r="B117" s="126" t="s">
        <v>194</v>
      </c>
      <c r="C117" s="5" t="s">
        <v>195</v>
      </c>
      <c r="D117" s="104">
        <v>850</v>
      </c>
    </row>
    <row r="118" spans="1:4" ht="12.75">
      <c r="A118" s="246" t="s">
        <v>4</v>
      </c>
      <c r="B118" s="247"/>
      <c r="C118" s="27"/>
      <c r="D118" s="105">
        <f>D119</f>
        <v>30100</v>
      </c>
    </row>
    <row r="119" spans="1:4" ht="51">
      <c r="A119" s="219"/>
      <c r="B119" s="126" t="s">
        <v>201</v>
      </c>
      <c r="C119" s="5" t="s">
        <v>202</v>
      </c>
      <c r="D119" s="104">
        <v>30100</v>
      </c>
    </row>
    <row r="120" spans="1:4" ht="12.75">
      <c r="A120" s="246" t="s">
        <v>8</v>
      </c>
      <c r="B120" s="247"/>
      <c r="C120" s="5"/>
      <c r="D120" s="105">
        <f>D121</f>
        <v>706</v>
      </c>
    </row>
    <row r="121" spans="1:4" ht="38.25">
      <c r="A121" s="219"/>
      <c r="B121" s="126" t="s">
        <v>220</v>
      </c>
      <c r="C121" s="5" t="s">
        <v>221</v>
      </c>
      <c r="D121" s="104">
        <v>706</v>
      </c>
    </row>
    <row r="122" spans="1:4" ht="12.75">
      <c r="A122" s="219"/>
      <c r="B122" s="139"/>
      <c r="C122" s="5"/>
      <c r="D122" s="105"/>
    </row>
    <row r="123" spans="1:4" ht="12.75">
      <c r="A123" s="243" t="s">
        <v>203</v>
      </c>
      <c r="B123" s="244"/>
      <c r="C123" s="245"/>
      <c r="D123" s="224">
        <f>D125</f>
        <v>20000</v>
      </c>
    </row>
    <row r="124" spans="1:4" ht="12.75">
      <c r="A124" s="219"/>
      <c r="B124" s="139"/>
      <c r="C124" s="5"/>
      <c r="D124" s="105"/>
    </row>
    <row r="125" spans="1:4" ht="12.75">
      <c r="A125" s="246" t="s">
        <v>7</v>
      </c>
      <c r="B125" s="247"/>
      <c r="C125" s="5"/>
      <c r="D125" s="104">
        <f>D126</f>
        <v>20000</v>
      </c>
    </row>
    <row r="126" spans="1:4" ht="38.25">
      <c r="A126" s="219"/>
      <c r="B126" s="126" t="s">
        <v>194</v>
      </c>
      <c r="C126" s="5" t="s">
        <v>204</v>
      </c>
      <c r="D126" s="104">
        <v>20000</v>
      </c>
    </row>
    <row r="127" spans="1:4" ht="12.75">
      <c r="A127" s="219"/>
      <c r="B127" s="220"/>
      <c r="C127" s="5"/>
      <c r="D127" s="105"/>
    </row>
    <row r="128" spans="1:4" ht="12.75">
      <c r="A128" s="219"/>
      <c r="B128" s="220"/>
      <c r="C128" s="5"/>
      <c r="D128" s="105"/>
    </row>
    <row r="129" spans="1:4" ht="12.75">
      <c r="A129" s="250" t="s">
        <v>46</v>
      </c>
      <c r="B129" s="230"/>
      <c r="C129" s="252"/>
      <c r="D129" s="71">
        <f>SUM(D131)</f>
        <v>1230000</v>
      </c>
    </row>
    <row r="130" spans="1:4" ht="12.75">
      <c r="A130" s="36"/>
      <c r="B130" s="121"/>
      <c r="C130" s="37"/>
      <c r="D130" s="38"/>
    </row>
    <row r="131" spans="1:4" ht="40.5" customHeight="1">
      <c r="A131" s="67" t="s">
        <v>8</v>
      </c>
      <c r="B131" s="137" t="s">
        <v>95</v>
      </c>
      <c r="C131" s="40" t="s">
        <v>21</v>
      </c>
      <c r="D131" s="104">
        <v>1230000</v>
      </c>
    </row>
    <row r="132" spans="1:4" ht="12.75">
      <c r="A132" s="83"/>
      <c r="B132" s="165"/>
      <c r="C132" s="39"/>
      <c r="D132" s="59"/>
    </row>
    <row r="133" spans="1:4" ht="12.75">
      <c r="A133" s="64" t="s">
        <v>47</v>
      </c>
      <c r="B133" s="111"/>
      <c r="C133" s="32"/>
      <c r="D133" s="71">
        <f>SUM(D135)</f>
        <v>4033000</v>
      </c>
    </row>
    <row r="134" spans="1:4" ht="12.75">
      <c r="A134" s="31"/>
      <c r="B134" s="120"/>
      <c r="C134" s="32"/>
      <c r="D134" s="33"/>
    </row>
    <row r="135" spans="1:4" ht="12.75">
      <c r="A135" s="172" t="s">
        <v>8</v>
      </c>
      <c r="B135" s="117"/>
      <c r="C135" s="60"/>
      <c r="D135" s="104">
        <f>SUM(D136:D139)</f>
        <v>4033000</v>
      </c>
    </row>
    <row r="136" spans="1:4" ht="51.75" customHeight="1">
      <c r="A136" s="34"/>
      <c r="B136" s="126" t="s">
        <v>96</v>
      </c>
      <c r="C136" s="39" t="s">
        <v>19</v>
      </c>
      <c r="D136" s="17">
        <v>500000</v>
      </c>
    </row>
    <row r="137" spans="1:4" ht="39" customHeight="1">
      <c r="A137" s="14"/>
      <c r="B137" s="143" t="s">
        <v>97</v>
      </c>
      <c r="C137" s="40" t="s">
        <v>20</v>
      </c>
      <c r="D137" s="17">
        <v>1278000</v>
      </c>
    </row>
    <row r="138" spans="1:4" ht="25.5">
      <c r="A138" s="14"/>
      <c r="B138" s="143" t="s">
        <v>105</v>
      </c>
      <c r="C138" s="40" t="s">
        <v>185</v>
      </c>
      <c r="D138" s="17">
        <v>995000</v>
      </c>
    </row>
    <row r="139" spans="1:4" ht="25.5">
      <c r="A139" s="89"/>
      <c r="B139" s="143" t="s">
        <v>108</v>
      </c>
      <c r="C139" s="40" t="s">
        <v>186</v>
      </c>
      <c r="D139" s="17">
        <v>1260000</v>
      </c>
    </row>
    <row r="140" spans="1:4" ht="12.75">
      <c r="A140" s="79"/>
      <c r="B140" s="138"/>
      <c r="C140" s="39"/>
      <c r="D140" s="17"/>
    </row>
    <row r="141" spans="1:4" ht="12.75">
      <c r="A141" s="64" t="s">
        <v>48</v>
      </c>
      <c r="B141" s="111"/>
      <c r="C141" s="32"/>
      <c r="D141" s="71">
        <f>SUM(D143)</f>
        <v>531000</v>
      </c>
    </row>
    <row r="142" spans="1:4" ht="12.75">
      <c r="A142" s="31"/>
      <c r="B142" s="120"/>
      <c r="C142" s="32"/>
      <c r="D142" s="33"/>
    </row>
    <row r="143" spans="1:4" ht="25.5">
      <c r="A143" s="67" t="s">
        <v>8</v>
      </c>
      <c r="B143" s="137" t="s">
        <v>98</v>
      </c>
      <c r="C143" s="40" t="s">
        <v>18</v>
      </c>
      <c r="D143" s="104">
        <v>531000</v>
      </c>
    </row>
    <row r="144" spans="1:4" ht="12.75">
      <c r="A144" s="1"/>
      <c r="B144" s="2"/>
      <c r="C144" s="5"/>
      <c r="D144" s="3"/>
    </row>
    <row r="145" spans="1:4" ht="12.75">
      <c r="A145" s="64" t="s">
        <v>49</v>
      </c>
      <c r="B145" s="64"/>
      <c r="C145" s="65"/>
      <c r="D145" s="68">
        <f>SUM(D147)</f>
        <v>6702000</v>
      </c>
    </row>
    <row r="146" spans="1:4" ht="12.75">
      <c r="A146" s="36"/>
      <c r="B146" s="121"/>
      <c r="C146" s="37"/>
      <c r="D146" s="38"/>
    </row>
    <row r="147" spans="1:4" ht="12.75">
      <c r="A147" s="172" t="s">
        <v>8</v>
      </c>
      <c r="B147" s="117"/>
      <c r="C147" s="60"/>
      <c r="D147" s="104">
        <f>SUM(D148:D149)</f>
        <v>6702000</v>
      </c>
    </row>
    <row r="148" spans="1:4" ht="25.5">
      <c r="A148" s="14"/>
      <c r="B148" s="126" t="s">
        <v>96</v>
      </c>
      <c r="C148" s="35" t="s">
        <v>9</v>
      </c>
      <c r="D148" s="15">
        <v>2702000</v>
      </c>
    </row>
    <row r="149" spans="1:4" ht="26.25" customHeight="1">
      <c r="A149" s="89"/>
      <c r="B149" s="143" t="s">
        <v>97</v>
      </c>
      <c r="C149" s="40" t="s">
        <v>10</v>
      </c>
      <c r="D149" s="17">
        <v>4000000</v>
      </c>
    </row>
    <row r="150" spans="1:4" ht="12.75">
      <c r="A150" s="63"/>
      <c r="B150" s="4"/>
      <c r="D150" s="3"/>
    </row>
    <row r="151" spans="1:4" ht="12.75">
      <c r="A151" s="64" t="s">
        <v>50</v>
      </c>
      <c r="B151" s="111"/>
      <c r="C151" s="32"/>
      <c r="D151" s="71">
        <f>SUM(D153)</f>
        <v>1753000</v>
      </c>
    </row>
    <row r="152" spans="1:4" ht="12.75">
      <c r="A152" s="36"/>
      <c r="B152" s="121"/>
      <c r="C152" s="37"/>
      <c r="D152" s="38"/>
    </row>
    <row r="153" spans="1:4" ht="24" customHeight="1">
      <c r="A153" s="67" t="s">
        <v>8</v>
      </c>
      <c r="B153" s="137" t="s">
        <v>95</v>
      </c>
      <c r="C153" s="40" t="s">
        <v>17</v>
      </c>
      <c r="D153" s="104">
        <v>1753000</v>
      </c>
    </row>
    <row r="154" spans="1:4" ht="12.75">
      <c r="A154" s="1"/>
      <c r="B154" s="4"/>
      <c r="D154" s="3"/>
    </row>
    <row r="155" spans="1:4" ht="12.75">
      <c r="A155" s="64" t="s">
        <v>51</v>
      </c>
      <c r="B155" s="111"/>
      <c r="C155" s="32"/>
      <c r="D155" s="71">
        <f>SUM(D157)</f>
        <v>20275090</v>
      </c>
    </row>
    <row r="156" spans="1:4" ht="12.75">
      <c r="A156" s="36"/>
      <c r="B156" s="121"/>
      <c r="C156" s="37"/>
      <c r="D156" s="38"/>
    </row>
    <row r="157" spans="1:4" ht="12.75">
      <c r="A157" s="172" t="s">
        <v>8</v>
      </c>
      <c r="B157" s="117"/>
      <c r="C157" s="60"/>
      <c r="D157" s="104">
        <f>SUM(D158:D163)</f>
        <v>20275090</v>
      </c>
    </row>
    <row r="158" spans="1:4" ht="25.5">
      <c r="A158" s="34"/>
      <c r="B158" s="126" t="s">
        <v>103</v>
      </c>
      <c r="C158" s="39" t="s">
        <v>11</v>
      </c>
      <c r="D158" s="17">
        <v>100000</v>
      </c>
    </row>
    <row r="159" spans="1:4" ht="25.5">
      <c r="A159" s="14"/>
      <c r="B159" s="147" t="s">
        <v>104</v>
      </c>
      <c r="C159" s="151" t="s">
        <v>12</v>
      </c>
      <c r="D159" s="160">
        <v>850000</v>
      </c>
    </row>
    <row r="160" spans="1:4" ht="25.5">
      <c r="A160" s="14"/>
      <c r="B160" s="126" t="s">
        <v>105</v>
      </c>
      <c r="C160" s="39" t="s">
        <v>13</v>
      </c>
      <c r="D160" s="17">
        <v>9240090</v>
      </c>
    </row>
    <row r="161" spans="1:4" ht="25.5">
      <c r="A161" s="14"/>
      <c r="B161" s="126" t="s">
        <v>106</v>
      </c>
      <c r="C161" s="40" t="s">
        <v>14</v>
      </c>
      <c r="D161" s="17">
        <v>250000</v>
      </c>
    </row>
    <row r="162" spans="1:4" ht="25.5">
      <c r="A162" s="14"/>
      <c r="B162" s="126" t="s">
        <v>107</v>
      </c>
      <c r="C162" s="77" t="s">
        <v>15</v>
      </c>
      <c r="D162" s="160">
        <v>635000</v>
      </c>
    </row>
    <row r="163" spans="1:4" ht="25.5">
      <c r="A163" s="89"/>
      <c r="B163" s="143" t="s">
        <v>108</v>
      </c>
      <c r="C163" s="151" t="s">
        <v>16</v>
      </c>
      <c r="D163" s="160">
        <v>9200000</v>
      </c>
    </row>
    <row r="164" spans="1:4" ht="11.25" customHeight="1">
      <c r="A164" s="1"/>
      <c r="B164" s="2"/>
      <c r="C164" s="2"/>
      <c r="D164" s="3"/>
    </row>
    <row r="165" spans="1:4" ht="12" customHeight="1">
      <c r="A165" s="64" t="s">
        <v>52</v>
      </c>
      <c r="B165" s="111"/>
      <c r="C165" s="32"/>
      <c r="D165" s="71">
        <f>SUM(D167)</f>
        <v>2276310</v>
      </c>
    </row>
    <row r="166" spans="1:4" ht="10.5" customHeight="1">
      <c r="A166" s="36"/>
      <c r="B166" s="121"/>
      <c r="C166" s="37"/>
      <c r="D166" s="38"/>
    </row>
    <row r="167" spans="1:4" ht="12" customHeight="1">
      <c r="A167" s="172" t="s">
        <v>8</v>
      </c>
      <c r="B167" s="117"/>
      <c r="C167" s="60"/>
      <c r="D167" s="104">
        <f>SUM(D168:D171)</f>
        <v>2276310</v>
      </c>
    </row>
    <row r="168" spans="1:4" ht="25.5">
      <c r="A168" s="14"/>
      <c r="B168" s="145" t="s">
        <v>109</v>
      </c>
      <c r="C168" s="35" t="s">
        <v>22</v>
      </c>
      <c r="D168" s="15">
        <v>1115000</v>
      </c>
    </row>
    <row r="169" spans="1:4" ht="25.5">
      <c r="A169" s="14"/>
      <c r="B169" s="126" t="s">
        <v>79</v>
      </c>
      <c r="C169" s="39" t="s">
        <v>23</v>
      </c>
      <c r="D169" s="17">
        <v>223400</v>
      </c>
    </row>
    <row r="170" spans="1:4" ht="25.5">
      <c r="A170" s="14"/>
      <c r="B170" s="146" t="s">
        <v>92</v>
      </c>
      <c r="C170" s="35" t="s">
        <v>24</v>
      </c>
      <c r="D170" s="15">
        <v>437910</v>
      </c>
    </row>
    <row r="171" spans="1:4" ht="25.5">
      <c r="A171" s="89"/>
      <c r="B171" s="126" t="s">
        <v>110</v>
      </c>
      <c r="C171" s="39" t="s">
        <v>25</v>
      </c>
      <c r="D171" s="17">
        <v>500000</v>
      </c>
    </row>
    <row r="172" spans="1:4" ht="11.25" customHeight="1">
      <c r="A172" s="63"/>
      <c r="B172" s="4"/>
      <c r="D172" s="3"/>
    </row>
    <row r="173" spans="1:4" ht="26.25" customHeight="1">
      <c r="A173" s="236" t="s">
        <v>111</v>
      </c>
      <c r="B173" s="237"/>
      <c r="C173" s="237"/>
      <c r="D173" s="81">
        <f>SUM(D175)</f>
        <v>800000</v>
      </c>
    </row>
    <row r="174" spans="1:4" ht="12" customHeight="1">
      <c r="A174" s="41"/>
      <c r="B174" s="42"/>
      <c r="C174" s="42"/>
      <c r="D174" s="43"/>
    </row>
    <row r="175" spans="1:4" ht="25.5" customHeight="1">
      <c r="A175" s="67" t="s">
        <v>8</v>
      </c>
      <c r="B175" s="126" t="s">
        <v>66</v>
      </c>
      <c r="C175" s="168" t="s">
        <v>61</v>
      </c>
      <c r="D175" s="104">
        <v>800000</v>
      </c>
    </row>
    <row r="176" spans="1:4" ht="12.75">
      <c r="A176" s="172"/>
      <c r="B176" s="139"/>
      <c r="C176" s="197"/>
      <c r="D176" s="105"/>
    </row>
    <row r="177" spans="1:4" ht="12.75">
      <c r="A177" s="66" t="s">
        <v>53</v>
      </c>
      <c r="B177" s="61"/>
      <c r="C177" s="112"/>
      <c r="D177" s="71">
        <f>SUM(D179)</f>
        <v>6178956</v>
      </c>
    </row>
    <row r="178" spans="1:4" ht="12" customHeight="1">
      <c r="A178" s="57"/>
      <c r="B178" s="2"/>
      <c r="C178" s="5"/>
      <c r="D178" s="18"/>
    </row>
    <row r="179" spans="1:4" ht="12.75">
      <c r="A179" s="72" t="s">
        <v>7</v>
      </c>
      <c r="B179" s="75"/>
      <c r="C179" s="26"/>
      <c r="D179" s="69">
        <f>SUM(D180:D198)</f>
        <v>6178956</v>
      </c>
    </row>
    <row r="180" spans="1:4" ht="25.5">
      <c r="A180" s="221"/>
      <c r="B180" s="114" t="s">
        <v>66</v>
      </c>
      <c r="C180" s="27" t="s">
        <v>159</v>
      </c>
      <c r="D180" s="69">
        <v>908066</v>
      </c>
    </row>
    <row r="181" spans="1:4" ht="25.5">
      <c r="A181" s="7"/>
      <c r="B181" s="114" t="s">
        <v>112</v>
      </c>
      <c r="C181" s="27" t="s">
        <v>184</v>
      </c>
      <c r="D181" s="28">
        <v>995740</v>
      </c>
    </row>
    <row r="182" spans="1:4" ht="25.5">
      <c r="A182" s="8"/>
      <c r="B182" s="114" t="s">
        <v>112</v>
      </c>
      <c r="C182" s="27" t="s">
        <v>167</v>
      </c>
      <c r="D182" s="28">
        <v>91680</v>
      </c>
    </row>
    <row r="183" spans="1:4" ht="38.25">
      <c r="A183" s="206"/>
      <c r="B183" s="126" t="s">
        <v>112</v>
      </c>
      <c r="C183" s="168" t="s">
        <v>132</v>
      </c>
      <c r="D183" s="229">
        <v>48900</v>
      </c>
    </row>
    <row r="184" spans="1:4" ht="25.5">
      <c r="A184" s="206"/>
      <c r="B184" s="126" t="s">
        <v>112</v>
      </c>
      <c r="C184" s="168" t="s">
        <v>215</v>
      </c>
      <c r="D184" s="229">
        <v>211763</v>
      </c>
    </row>
    <row r="185" spans="1:4" ht="25.5">
      <c r="A185" s="8"/>
      <c r="B185" s="114" t="s">
        <v>113</v>
      </c>
      <c r="C185" s="27" t="s">
        <v>168</v>
      </c>
      <c r="D185" s="28">
        <v>1439000</v>
      </c>
    </row>
    <row r="186" spans="1:4" ht="39" customHeight="1">
      <c r="A186" s="8"/>
      <c r="B186" s="148" t="s">
        <v>113</v>
      </c>
      <c r="C186" s="29" t="s">
        <v>178</v>
      </c>
      <c r="D186" s="205">
        <v>323000</v>
      </c>
    </row>
    <row r="187" spans="1:4" ht="25.5">
      <c r="A187" s="8"/>
      <c r="B187" s="141" t="s">
        <v>113</v>
      </c>
      <c r="C187" s="27" t="s">
        <v>193</v>
      </c>
      <c r="D187" s="28">
        <v>364736</v>
      </c>
    </row>
    <row r="188" spans="1:4" ht="38.25">
      <c r="A188" s="8"/>
      <c r="B188" s="114" t="s">
        <v>114</v>
      </c>
      <c r="C188" s="27" t="s">
        <v>179</v>
      </c>
      <c r="D188" s="28">
        <v>42150</v>
      </c>
    </row>
    <row r="189" spans="1:4" ht="25.5">
      <c r="A189" s="8"/>
      <c r="B189" s="114" t="s">
        <v>114</v>
      </c>
      <c r="C189" s="27" t="s">
        <v>180</v>
      </c>
      <c r="D189" s="28">
        <v>630000</v>
      </c>
    </row>
    <row r="190" spans="1:4" ht="25.5">
      <c r="A190" s="8"/>
      <c r="B190" s="114" t="s">
        <v>114</v>
      </c>
      <c r="C190" s="27" t="s">
        <v>172</v>
      </c>
      <c r="D190" s="28">
        <v>401030</v>
      </c>
    </row>
    <row r="191" spans="1:4" ht="25.5">
      <c r="A191" s="8"/>
      <c r="B191" s="114" t="s">
        <v>115</v>
      </c>
      <c r="C191" s="27" t="s">
        <v>171</v>
      </c>
      <c r="D191" s="28">
        <v>369000</v>
      </c>
    </row>
    <row r="192" spans="1:4" ht="25.5">
      <c r="A192" s="8"/>
      <c r="B192" s="114" t="s">
        <v>115</v>
      </c>
      <c r="C192" s="27" t="s">
        <v>187</v>
      </c>
      <c r="D192" s="28">
        <v>35700</v>
      </c>
    </row>
    <row r="193" spans="1:4" ht="25.5">
      <c r="A193" s="8"/>
      <c r="B193" s="148" t="s">
        <v>94</v>
      </c>
      <c r="C193" s="29" t="s">
        <v>170</v>
      </c>
      <c r="D193" s="150">
        <v>60777</v>
      </c>
    </row>
    <row r="194" spans="1:4" ht="25.5">
      <c r="A194" s="8"/>
      <c r="B194" s="114" t="s">
        <v>94</v>
      </c>
      <c r="C194" s="27" t="s">
        <v>169</v>
      </c>
      <c r="D194" s="44">
        <v>24680</v>
      </c>
    </row>
    <row r="195" spans="1:4" ht="25.5">
      <c r="A195" s="8"/>
      <c r="B195" s="202" t="s">
        <v>94</v>
      </c>
      <c r="C195" s="203" t="s">
        <v>188</v>
      </c>
      <c r="D195" s="204">
        <v>35734</v>
      </c>
    </row>
    <row r="196" spans="1:4" ht="25.5">
      <c r="A196" s="8"/>
      <c r="B196" s="202" t="s">
        <v>94</v>
      </c>
      <c r="C196" s="203" t="s">
        <v>173</v>
      </c>
      <c r="D196" s="204">
        <v>40000</v>
      </c>
    </row>
    <row r="197" spans="1:4" ht="25.5">
      <c r="A197" s="57"/>
      <c r="B197" s="202" t="s">
        <v>94</v>
      </c>
      <c r="C197" s="227" t="s">
        <v>205</v>
      </c>
      <c r="D197" s="228">
        <v>116000</v>
      </c>
    </row>
    <row r="198" spans="1:4" ht="25.5">
      <c r="A198" s="57"/>
      <c r="B198" s="202" t="s">
        <v>94</v>
      </c>
      <c r="C198" s="227" t="s">
        <v>216</v>
      </c>
      <c r="D198" s="228">
        <v>41000</v>
      </c>
    </row>
    <row r="199" spans="1:4" ht="12.75">
      <c r="A199" s="199"/>
      <c r="B199" s="137"/>
      <c r="C199" s="200"/>
      <c r="D199" s="198"/>
    </row>
    <row r="200" spans="1:4" ht="12.75">
      <c r="A200" s="66" t="s">
        <v>54</v>
      </c>
      <c r="B200" s="61"/>
      <c r="C200" s="112"/>
      <c r="D200" s="71">
        <f>SUM(D202)</f>
        <v>3927876</v>
      </c>
    </row>
    <row r="201" spans="1:4" ht="13.5" customHeight="1">
      <c r="A201" s="1"/>
      <c r="B201" s="2"/>
      <c r="C201" s="5"/>
      <c r="D201" s="18"/>
    </row>
    <row r="202" spans="1:4" ht="12.75">
      <c r="A202" s="72" t="s">
        <v>7</v>
      </c>
      <c r="B202" s="123"/>
      <c r="C202" s="9"/>
      <c r="D202" s="69">
        <f>SUM(D203:D207)</f>
        <v>3927876</v>
      </c>
    </row>
    <row r="203" spans="1:4" ht="51">
      <c r="A203" s="8"/>
      <c r="B203" s="114" t="s">
        <v>112</v>
      </c>
      <c r="C203" s="27" t="s">
        <v>174</v>
      </c>
      <c r="D203" s="28">
        <v>2552276</v>
      </c>
    </row>
    <row r="204" spans="1:4" ht="24.75" customHeight="1">
      <c r="A204" s="8"/>
      <c r="B204" s="141" t="s">
        <v>112</v>
      </c>
      <c r="C204" s="27" t="s">
        <v>222</v>
      </c>
      <c r="D204" s="28">
        <v>64142</v>
      </c>
    </row>
    <row r="205" spans="1:4" ht="38.25">
      <c r="A205" s="8"/>
      <c r="B205" s="114" t="s">
        <v>116</v>
      </c>
      <c r="C205" s="27" t="s">
        <v>181</v>
      </c>
      <c r="D205" s="28">
        <v>1277495</v>
      </c>
    </row>
    <row r="206" spans="1:4" ht="51">
      <c r="A206" s="9"/>
      <c r="B206" s="114" t="s">
        <v>94</v>
      </c>
      <c r="C206" s="27" t="s">
        <v>192</v>
      </c>
      <c r="D206" s="28">
        <v>33963</v>
      </c>
    </row>
    <row r="207" spans="1:4" ht="13.5" customHeight="1">
      <c r="A207" s="1"/>
      <c r="B207" s="2"/>
      <c r="C207" s="2"/>
      <c r="D207" s="3"/>
    </row>
    <row r="208" spans="1:4" ht="12.75">
      <c r="A208" s="61" t="s">
        <v>55</v>
      </c>
      <c r="B208" s="91"/>
      <c r="C208" s="2"/>
      <c r="D208" s="71">
        <f>SUM(D210+D225)</f>
        <v>56796303</v>
      </c>
    </row>
    <row r="209" spans="1:4" ht="12.75" customHeight="1">
      <c r="A209" s="46"/>
      <c r="B209" s="4"/>
      <c r="C209" s="4"/>
      <c r="D209" s="47"/>
    </row>
    <row r="210" spans="1:4" ht="12.75">
      <c r="A210" s="75" t="s">
        <v>27</v>
      </c>
      <c r="B210" s="184"/>
      <c r="C210" s="2"/>
      <c r="D210" s="69">
        <f>SUM(D216+D215+D214+D213+D212+D211)</f>
        <v>55167600</v>
      </c>
    </row>
    <row r="211" spans="1:4" ht="25.5">
      <c r="A211" s="109"/>
      <c r="B211" s="126" t="s">
        <v>117</v>
      </c>
      <c r="C211" s="135" t="s">
        <v>71</v>
      </c>
      <c r="D211" s="128">
        <v>18546500</v>
      </c>
    </row>
    <row r="212" spans="1:4" ht="25.5">
      <c r="A212" s="115"/>
      <c r="B212" s="126" t="s">
        <v>118</v>
      </c>
      <c r="C212" s="27" t="s">
        <v>73</v>
      </c>
      <c r="D212" s="28">
        <v>8731500</v>
      </c>
    </row>
    <row r="213" spans="1:4" ht="25.5">
      <c r="A213" s="115"/>
      <c r="B213" s="126" t="s">
        <v>119</v>
      </c>
      <c r="C213" s="135" t="s">
        <v>72</v>
      </c>
      <c r="D213" s="128">
        <v>1284000</v>
      </c>
    </row>
    <row r="214" spans="1:4" ht="25.5">
      <c r="A214" s="115"/>
      <c r="B214" s="126" t="s">
        <v>120</v>
      </c>
      <c r="C214" s="135" t="s">
        <v>74</v>
      </c>
      <c r="D214" s="128">
        <v>11239900</v>
      </c>
    </row>
    <row r="215" spans="1:4" ht="25.5">
      <c r="A215" s="115"/>
      <c r="B215" s="126" t="s">
        <v>121</v>
      </c>
      <c r="C215" s="135" t="s">
        <v>75</v>
      </c>
      <c r="D215" s="128">
        <v>8732000</v>
      </c>
    </row>
    <row r="216" spans="1:4" ht="12.75">
      <c r="A216" s="209"/>
      <c r="B216" s="10"/>
      <c r="C216" s="32" t="s">
        <v>39</v>
      </c>
      <c r="D216" s="56">
        <f>D218+D220+D221+D222+D223</f>
        <v>6633700</v>
      </c>
    </row>
    <row r="217" spans="1:4" ht="12.75">
      <c r="A217" s="92"/>
      <c r="B217" s="145">
        <v>921</v>
      </c>
      <c r="C217" s="94" t="s">
        <v>40</v>
      </c>
      <c r="D217" s="93"/>
    </row>
    <row r="218" spans="1:4" ht="12.75">
      <c r="A218" s="92"/>
      <c r="B218" s="147">
        <v>92106</v>
      </c>
      <c r="C218" s="100" t="s">
        <v>69</v>
      </c>
      <c r="D218" s="101">
        <v>5288000</v>
      </c>
    </row>
    <row r="219" spans="1:4" ht="12.75">
      <c r="A219" s="92"/>
      <c r="B219" s="145">
        <v>921</v>
      </c>
      <c r="C219" s="95" t="s">
        <v>41</v>
      </c>
      <c r="D219" s="96"/>
    </row>
    <row r="220" spans="1:4" ht="12.75">
      <c r="A220" s="92"/>
      <c r="B220" s="147">
        <v>92106</v>
      </c>
      <c r="C220" s="157" t="s">
        <v>69</v>
      </c>
      <c r="D220" s="101">
        <v>575000</v>
      </c>
    </row>
    <row r="221" spans="1:4" ht="26.25" customHeight="1">
      <c r="A221" s="92"/>
      <c r="B221" s="126" t="s">
        <v>118</v>
      </c>
      <c r="C221" s="158" t="s">
        <v>127</v>
      </c>
      <c r="D221" s="17">
        <v>171000</v>
      </c>
    </row>
    <row r="222" spans="1:4" ht="25.5">
      <c r="A222" s="92"/>
      <c r="B222" s="126" t="s">
        <v>120</v>
      </c>
      <c r="C222" s="158" t="s">
        <v>128</v>
      </c>
      <c r="D222" s="17">
        <v>175700</v>
      </c>
    </row>
    <row r="223" spans="1:4" ht="25.5">
      <c r="A223" s="99"/>
      <c r="B223" s="126" t="s">
        <v>121</v>
      </c>
      <c r="C223" s="159" t="s">
        <v>129</v>
      </c>
      <c r="D223" s="160">
        <v>424000</v>
      </c>
    </row>
    <row r="224" spans="1:4" ht="14.25" customHeight="1">
      <c r="A224" s="175"/>
      <c r="B224" s="32"/>
      <c r="C224" s="55"/>
      <c r="D224" s="45" t="s">
        <v>148</v>
      </c>
    </row>
    <row r="225" spans="1:4" ht="25.5">
      <c r="A225" s="210" t="s">
        <v>36</v>
      </c>
      <c r="B225" s="145">
        <v>921</v>
      </c>
      <c r="C225" s="134" t="s">
        <v>42</v>
      </c>
      <c r="D225" s="69">
        <f>SUM(D226)</f>
        <v>1628703</v>
      </c>
    </row>
    <row r="226" spans="1:4" ht="14.25" customHeight="1">
      <c r="A226" s="92"/>
      <c r="B226" s="149">
        <v>92118</v>
      </c>
      <c r="C226" s="158" t="s">
        <v>129</v>
      </c>
      <c r="D226" s="93">
        <v>1628703</v>
      </c>
    </row>
    <row r="227" spans="1:4" ht="15" customHeight="1">
      <c r="A227" s="1"/>
      <c r="B227" s="2"/>
      <c r="C227" s="2"/>
      <c r="D227" s="3"/>
    </row>
    <row r="228" spans="1:4" ht="12.75">
      <c r="A228" s="66" t="s">
        <v>56</v>
      </c>
      <c r="B228" s="91"/>
      <c r="C228" s="2"/>
      <c r="D228" s="71">
        <f>SUM(D230)</f>
        <v>57680</v>
      </c>
    </row>
    <row r="229" spans="1:4" ht="12.75" customHeight="1">
      <c r="A229" s="1"/>
      <c r="B229" s="2"/>
      <c r="C229" s="2"/>
      <c r="D229" s="3"/>
    </row>
    <row r="230" spans="1:4" ht="25.5">
      <c r="A230" s="67" t="s">
        <v>27</v>
      </c>
      <c r="B230" s="139" t="s">
        <v>90</v>
      </c>
      <c r="C230" s="27" t="s">
        <v>28</v>
      </c>
      <c r="D230" s="69">
        <v>57680</v>
      </c>
    </row>
    <row r="231" spans="1:4" ht="12" customHeight="1">
      <c r="A231" s="1"/>
      <c r="B231" s="4"/>
      <c r="D231" s="3"/>
    </row>
    <row r="232" spans="1:4" ht="12.75">
      <c r="A232" s="66" t="s">
        <v>57</v>
      </c>
      <c r="B232" s="91"/>
      <c r="C232" s="2"/>
      <c r="D232" s="71">
        <f>SUM(D234)</f>
        <v>4080000</v>
      </c>
    </row>
    <row r="233" spans="1:4" ht="12.75" customHeight="1">
      <c r="A233" s="1"/>
      <c r="B233" s="2"/>
      <c r="C233" s="2"/>
      <c r="D233" s="3"/>
    </row>
    <row r="234" spans="1:4" ht="89.25" customHeight="1">
      <c r="A234" s="67" t="s">
        <v>36</v>
      </c>
      <c r="B234" s="126" t="s">
        <v>122</v>
      </c>
      <c r="C234" s="48" t="s">
        <v>189</v>
      </c>
      <c r="D234" s="161">
        <v>4080000</v>
      </c>
    </row>
    <row r="235" spans="1:4" ht="12.75" customHeight="1">
      <c r="A235" s="169"/>
      <c r="B235" s="170"/>
      <c r="C235" s="171"/>
      <c r="D235" s="110"/>
    </row>
    <row r="236" spans="1:4" ht="12.75" customHeight="1">
      <c r="A236" s="191" t="s">
        <v>137</v>
      </c>
      <c r="B236" s="170"/>
      <c r="C236" s="171"/>
      <c r="D236" s="194">
        <f>SUM(D238)</f>
        <v>1550000</v>
      </c>
    </row>
    <row r="237" spans="1:4" ht="12.75" customHeight="1">
      <c r="A237" s="169"/>
      <c r="B237" s="170"/>
      <c r="C237" s="171"/>
      <c r="D237" s="110"/>
    </row>
    <row r="238" spans="1:4" ht="25.5">
      <c r="A238" s="187" t="s">
        <v>63</v>
      </c>
      <c r="B238" s="189" t="s">
        <v>136</v>
      </c>
      <c r="C238" s="171" t="s">
        <v>138</v>
      </c>
      <c r="D238" s="190">
        <v>1550000</v>
      </c>
    </row>
    <row r="239" spans="1:4" ht="12.75">
      <c r="A239" s="187"/>
      <c r="B239" s="196"/>
      <c r="C239" s="171"/>
      <c r="D239" s="188"/>
    </row>
    <row r="240" spans="1:4" ht="12.75">
      <c r="A240" s="191" t="s">
        <v>147</v>
      </c>
      <c r="B240" s="193"/>
      <c r="C240" s="171"/>
      <c r="D240" s="195">
        <f>SUM(D242)</f>
        <v>400000</v>
      </c>
    </row>
    <row r="241" spans="1:4" ht="12.75">
      <c r="A241" s="187"/>
      <c r="B241" s="193"/>
      <c r="C241" s="171"/>
      <c r="D241" s="188"/>
    </row>
    <row r="242" spans="1:4" ht="25.5">
      <c r="A242" s="187" t="s">
        <v>63</v>
      </c>
      <c r="B242" s="189" t="s">
        <v>136</v>
      </c>
      <c r="C242" s="171" t="s">
        <v>196</v>
      </c>
      <c r="D242" s="190">
        <v>400000</v>
      </c>
    </row>
    <row r="243" spans="1:4" ht="12.75" customHeight="1">
      <c r="A243" s="169"/>
      <c r="B243" s="170"/>
      <c r="C243" s="171"/>
      <c r="D243" s="110"/>
    </row>
    <row r="244" spans="1:4" ht="38.25" customHeight="1">
      <c r="A244" s="240" t="s">
        <v>58</v>
      </c>
      <c r="B244" s="241"/>
      <c r="C244" s="251"/>
      <c r="D244" s="71">
        <f>SUM(D246)</f>
        <v>100000</v>
      </c>
    </row>
    <row r="245" spans="1:4" ht="12.75" customHeight="1">
      <c r="A245" s="51"/>
      <c r="B245" s="5"/>
      <c r="C245" s="2"/>
      <c r="D245" s="3"/>
    </row>
    <row r="246" spans="1:4" ht="39" customHeight="1">
      <c r="A246" s="80" t="s">
        <v>37</v>
      </c>
      <c r="B246" s="126" t="s">
        <v>123</v>
      </c>
      <c r="C246" s="48" t="s">
        <v>190</v>
      </c>
      <c r="D246" s="161">
        <v>100000</v>
      </c>
    </row>
    <row r="247" spans="1:4" ht="13.5" customHeight="1">
      <c r="A247" s="106"/>
      <c r="B247" s="49"/>
      <c r="C247" s="49"/>
      <c r="D247" s="110"/>
    </row>
    <row r="248" spans="1:4" ht="12" customHeight="1">
      <c r="A248" s="1"/>
      <c r="B248" s="2"/>
      <c r="C248" s="2"/>
      <c r="D248" s="3"/>
    </row>
    <row r="249" spans="1:4" ht="24.75" customHeight="1">
      <c r="A249" s="240" t="s">
        <v>182</v>
      </c>
      <c r="B249" s="241"/>
      <c r="C249" s="241"/>
      <c r="D249" s="71">
        <f>SUM(D251)</f>
        <v>220000</v>
      </c>
    </row>
    <row r="250" spans="1:4" ht="12.75" customHeight="1">
      <c r="A250" s="1"/>
      <c r="B250" s="2"/>
      <c r="C250" s="2"/>
      <c r="D250" s="3"/>
    </row>
    <row r="251" spans="1:4" ht="38.25" customHeight="1">
      <c r="A251" s="67" t="s">
        <v>27</v>
      </c>
      <c r="B251" s="126" t="s">
        <v>124</v>
      </c>
      <c r="C251" s="5" t="s">
        <v>191</v>
      </c>
      <c r="D251" s="69">
        <v>220000</v>
      </c>
    </row>
    <row r="252" spans="1:4" ht="57.75" customHeight="1">
      <c r="A252" s="233" t="s">
        <v>211</v>
      </c>
      <c r="B252" s="234"/>
      <c r="C252" s="234"/>
      <c r="D252" s="223">
        <f>D253</f>
        <v>558450</v>
      </c>
    </row>
    <row r="253" spans="1:4" ht="38.25" customHeight="1">
      <c r="A253" s="172" t="s">
        <v>198</v>
      </c>
      <c r="B253" s="126" t="s">
        <v>199</v>
      </c>
      <c r="C253" s="5" t="s">
        <v>200</v>
      </c>
      <c r="D253" s="222">
        <v>558450</v>
      </c>
    </row>
    <row r="254" spans="1:4" ht="14.25" customHeight="1">
      <c r="A254" s="1"/>
      <c r="B254" s="2"/>
      <c r="C254" s="2"/>
      <c r="D254" s="3"/>
    </row>
    <row r="255" spans="1:6" ht="15">
      <c r="A255" s="86" t="s">
        <v>38</v>
      </c>
      <c r="B255" s="87"/>
      <c r="C255" s="87"/>
      <c r="D255" s="88">
        <f>SUM(D11+D22+D36)</f>
        <v>171487958</v>
      </c>
      <c r="F255">
        <v>151041273</v>
      </c>
    </row>
    <row r="256" ht="39.75" customHeight="1">
      <c r="C256" t="s">
        <v>148</v>
      </c>
    </row>
    <row r="260" ht="53.25" customHeight="1"/>
  </sheetData>
  <mergeCells count="25">
    <mergeCell ref="A120:B120"/>
    <mergeCell ref="A249:C249"/>
    <mergeCell ref="A244:C244"/>
    <mergeCell ref="A129:C129"/>
    <mergeCell ref="A123:C123"/>
    <mergeCell ref="A125:B125"/>
    <mergeCell ref="A84:C84"/>
    <mergeCell ref="A91:C91"/>
    <mergeCell ref="A116:B116"/>
    <mergeCell ref="A118:B118"/>
    <mergeCell ref="A104:C104"/>
    <mergeCell ref="A42:C42"/>
    <mergeCell ref="A13:C13"/>
    <mergeCell ref="A24:C24"/>
    <mergeCell ref="A62:C62"/>
    <mergeCell ref="A252:C252"/>
    <mergeCell ref="A6:D6"/>
    <mergeCell ref="A173:C173"/>
    <mergeCell ref="A22:C22"/>
    <mergeCell ref="A36:C36"/>
    <mergeCell ref="A95:C95"/>
    <mergeCell ref="A79:C79"/>
    <mergeCell ref="A108:C108"/>
    <mergeCell ref="A110:B110"/>
    <mergeCell ref="A70:C70"/>
  </mergeCells>
  <printOptions/>
  <pageMargins left="0.5905511811023623" right="0.5905511811023623" top="0.984251968503937" bottom="0.984251968503937" header="0.5118110236220472" footer="0.4724409448818898"/>
  <pageSetup horizontalDpi="600" verticalDpi="600" orientation="portrait" paperSize="9" scale="9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uml</dc:creator>
  <cp:keywords/>
  <dc:description/>
  <cp:lastModifiedBy>UML</cp:lastModifiedBy>
  <cp:lastPrinted>2007-10-09T12:42:19Z</cp:lastPrinted>
  <dcterms:created xsi:type="dcterms:W3CDTF">2006-02-23T11:04:19Z</dcterms:created>
  <dcterms:modified xsi:type="dcterms:W3CDTF">2007-10-12T06:58:26Z</dcterms:modified>
  <cp:category/>
  <cp:version/>
  <cp:contentType/>
  <cp:contentStatus/>
</cp:coreProperties>
</file>