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 Tab 1 Majątek Miasta Łodzi" sheetId="1" r:id="rId1"/>
    <sheet name="WykresDynamika" sheetId="2" r:id="rId2"/>
    <sheet name="WykresStruktura" sheetId="3" r:id="rId3"/>
    <sheet name="Tab 4 zestaw zbiorcze" sheetId="4" r:id="rId4"/>
    <sheet name=" Tab 2 grunty komunalne zbi" sheetId="5" r:id="rId5"/>
    <sheet name="Tab 3 Majątek placówek Słu" sheetId="6" r:id="rId6"/>
    <sheet name="Tab 5 wartość majątku przy" sheetId="7" r:id="rId7"/>
    <sheet name="Tab 4 placówki oświaty i w" sheetId="8" r:id="rId8"/>
    <sheet name="Tab 2-placówki oświaty i w" sheetId="9" r:id="rId9"/>
    <sheet name="Tab 6 placówki oświaty i w" sheetId="10" r:id="rId10"/>
    <sheet name="Tab 7 placówki oświaty i w" sheetId="11" r:id="rId11"/>
    <sheet name="Tab 4 przedszkola miejskie" sheetId="12" r:id="rId12"/>
    <sheet name="Tab 2 Przedszkola miejskie" sheetId="13" r:id="rId13"/>
    <sheet name="Tab 4 szkoły podstawowe" sheetId="14" r:id="rId14"/>
    <sheet name="Tab 2 szkoły podstawowe" sheetId="15" r:id="rId15"/>
    <sheet name="Tab 6 szkoły podstawowe wa" sheetId="16" r:id="rId16"/>
    <sheet name="Tab 7 wartość majątku mias" sheetId="17" r:id="rId17"/>
    <sheet name="Tab 4 szkoły ponadpodst" sheetId="18" r:id="rId18"/>
    <sheet name="Tab 2 szkoły ponadpodst" sheetId="19" r:id="rId19"/>
    <sheet name="Tab 6 szkoły ponadpodst" sheetId="20" r:id="rId20"/>
    <sheet name="Tab 4 pozostałe jedn oświa" sheetId="21" r:id="rId21"/>
    <sheet name="Tab 2 pozost jedn oświatowe" sheetId="22" r:id="rId22"/>
    <sheet name="Tab 6 pozost jedn" sheetId="23" r:id="rId23"/>
    <sheet name="Tab 7 pozost jedn oświat" sheetId="24" r:id="rId24"/>
    <sheet name="Tab 4 placówki opieki społ" sheetId="25" r:id="rId25"/>
    <sheet name="Tab 2 placówki opieki społ" sheetId="26" r:id="rId26"/>
    <sheet name="Tab 6 placówki opieki społ" sheetId="27" r:id="rId27"/>
    <sheet name="Tab 7 placówki opieki społ" sheetId="28" r:id="rId28"/>
    <sheet name="Tab 4 Centra administracyj" sheetId="29" r:id="rId29"/>
    <sheet name="Tab 2 centra administracyj" sheetId="30" r:id="rId30"/>
    <sheet name="Tab 6 centra administracyj" sheetId="31" r:id="rId31"/>
    <sheet name="Tab 7 centra administracy" sheetId="32" r:id="rId32"/>
    <sheet name="Tab 4 domy rodzinne" sheetId="33" r:id="rId33"/>
    <sheet name="Tab 4 MOPS" sheetId="34" r:id="rId34"/>
    <sheet name="Tab 2 MOPS" sheetId="35" r:id="rId35"/>
    <sheet name="Tab 6 MOPS" sheetId="36" r:id="rId36"/>
    <sheet name="Tab 4 pogotowia opiekuńcze" sheetId="37" r:id="rId37"/>
    <sheet name="Tab 2 Pogotowia opiekuńcz " sheetId="38" r:id="rId38"/>
    <sheet name="Tab 4 DPS" sheetId="39" r:id="rId39"/>
    <sheet name="Tab 2 DPS" sheetId="40" r:id="rId40"/>
    <sheet name="Tab 6 DPS" sheetId="41" r:id="rId41"/>
    <sheet name="Tab 7 DPS" sheetId="42" r:id="rId42"/>
    <sheet name="Tab 4 Pozostałe jednostki " sheetId="43" r:id="rId43"/>
    <sheet name="Tab 2 pozostałe jedn budżet " sheetId="44" r:id="rId44"/>
    <sheet name="Tab 6  pozostałe jedn budż" sheetId="45" r:id="rId45"/>
    <sheet name="Tab 7 pozostałe jedn budżet" sheetId="46" r:id="rId46"/>
    <sheet name="Tab 4 Centrum Świad Socjalnych" sheetId="47" r:id="rId47"/>
    <sheet name="Tab 4 Centrum Usług Współn" sheetId="48" r:id="rId48"/>
    <sheet name="Tab 4 Łódzki Ośrodek Geode" sheetId="49" r:id="rId49"/>
    <sheet name="Tab 4 Miejska Prac Urbanistyczn" sheetId="50" r:id="rId50"/>
    <sheet name="Tab 4 Miejski Zesp Żłobków" sheetId="51" r:id="rId51"/>
    <sheet name="Tab 4 MOSIR" sheetId="52" r:id="rId52"/>
    <sheet name="Tab 2 MOSIR" sheetId="53" r:id="rId53"/>
    <sheet name="Tab 6 MOSIR" sheetId="54" r:id="rId54"/>
    <sheet name="Tab 7 MOSIR" sheetId="55" r:id="rId55"/>
    <sheet name="Tab 4 PUP" sheetId="56" r:id="rId56"/>
    <sheet name="Tab 6 PUP" sheetId="57" r:id="rId57"/>
    <sheet name="Tab 4 Schronisko dla zwierząt" sheetId="58" r:id="rId58"/>
    <sheet name="Tab 4 Straż Miejska" sheetId="59" r:id="rId59"/>
    <sheet name="Tab 2 Straż Miejska" sheetId="60" r:id="rId60"/>
    <sheet name="Tab 4 UMŁ" sheetId="61" r:id="rId61"/>
    <sheet name="Tab 2 UMŁ" sheetId="62" r:id="rId62"/>
    <sheet name="Tab 6 UMŁ" sheetId="63" r:id="rId63"/>
    <sheet name="Tab 7 UMŁ" sheetId="64" r:id="rId64"/>
    <sheet name="Tab 8 UMŁ" sheetId="65" r:id="rId65"/>
    <sheet name="Tab 9 UMŁ" sheetId="66" r:id="rId66"/>
    <sheet name="Tab 4 ZDIT" sheetId="67" r:id="rId67"/>
    <sheet name="Tab 6 ZDIT" sheetId="68" r:id="rId68"/>
    <sheet name="Tab 7 ZDIT " sheetId="69" r:id="rId69"/>
    <sheet name="Tab 4 ZGO" sheetId="70" r:id="rId70"/>
    <sheet name="Tab 2  ZGO" sheetId="71" r:id="rId71"/>
    <sheet name="Tab 4 ZIM" sheetId="72" r:id="rId72"/>
    <sheet name="Tab 4 ZLM" sheetId="73" r:id="rId73"/>
    <sheet name="Tab 6 ZLM" sheetId="74" r:id="rId74"/>
    <sheet name="Tab 2 ZLM" sheetId="75" r:id="rId75"/>
    <sheet name="Tab 4 ZZM" sheetId="76" r:id="rId76"/>
    <sheet name="Tab 7 ZZM" sheetId="77" r:id="rId77"/>
    <sheet name="Tab 2 ZZM" sheetId="78" r:id="rId78"/>
    <sheet name="Tab 4 ŁZUK " sheetId="79" r:id="rId79"/>
    <sheet name="Tab 2 ŁZUK" sheetId="80" r:id="rId80"/>
    <sheet name="Tab 4 Instytucje Kultury" sheetId="81" r:id="rId81"/>
    <sheet name="Tab 4 Domy i ośrodki kultury" sheetId="82" r:id="rId82"/>
    <sheet name="Tab 4 Muzea" sheetId="83" r:id="rId83"/>
    <sheet name="Tab 4 Biblioteki" sheetId="84" r:id="rId84"/>
    <sheet name="Tab 4 Teatry" sheetId="85" r:id="rId85"/>
    <sheet name="Tab 4 Galerie" sheetId="86" r:id="rId86"/>
    <sheet name="Tab 4 Pozostałe instytucj" sheetId="87" r:id="rId87"/>
    <sheet name="Tab 4 razem majątek własny" sheetId="88" r:id="rId88"/>
    <sheet name="Tab 4 Miejska Galeria własny" sheetId="89" r:id="rId89"/>
    <sheet name="Tab 4 Biblioteka własny " sheetId="90" r:id="rId90"/>
    <sheet name="Tab 4 Domy kultury własny " sheetId="91" r:id="rId91"/>
    <sheet name="Tab 4 Muzea własny" sheetId="92" r:id="rId92"/>
    <sheet name="Tab 4 Teatry własny" sheetId="93" r:id="rId93"/>
    <sheet name="Tab 4 pozostałe instytuc kultur" sheetId="94" r:id="rId94"/>
    <sheet name="Tab 4 inlodz" sheetId="95" r:id="rId95"/>
    <sheet name="Tab 4 Łódzkie Centrum Wydarzeń" sheetId="96" r:id="rId96"/>
    <sheet name="Tab 10 dochody i należnośc" sheetId="97" r:id="rId97"/>
    <sheet name="Tab 10 Przedszkola miejski" sheetId="98" r:id="rId98"/>
    <sheet name="Tab 10 Szkoły podstawowe" sheetId="99" r:id="rId99"/>
    <sheet name="Tab 10 szkoły ponadpodstawowe" sheetId="100" r:id="rId100"/>
    <sheet name="Tab 10 Pozostałe jedostki oświa" sheetId="101" r:id="rId101"/>
    <sheet name="Tab 10 Centra administr i domy " sheetId="102" r:id="rId102"/>
    <sheet name="Tab 10 MOPS" sheetId="103" r:id="rId103"/>
    <sheet name="Tab 10 DPS" sheetId="104" r:id="rId104"/>
    <sheet name="Tab 10 ŁOG" sheetId="105" r:id="rId105"/>
    <sheet name="Tab10 Miejski Zespół Żłobków" sheetId="106" r:id="rId106"/>
    <sheet name="Tab 10 MOSIR" sheetId="107" r:id="rId107"/>
    <sheet name="Tab 10 UMŁ" sheetId="108" r:id="rId108"/>
    <sheet name="Tab 10 ZIM" sheetId="109" r:id="rId109"/>
    <sheet name="Tab 10 ZLM" sheetId="110" r:id="rId110"/>
    <sheet name="Tab 10 ZZM" sheetId="111" r:id="rId111"/>
    <sheet name="Tab 10 ZDiT" sheetId="112" r:id="rId112"/>
  </sheets>
  <externalReferences>
    <externalReference r:id="rId115"/>
    <externalReference r:id="rId116"/>
    <externalReference r:id="rId117"/>
    <externalReference r:id="rId118"/>
  </externalReferences>
  <definedNames>
    <definedName name="_xlnm.Print_Area" localSheetId="0">' Tab 1 Majątek Miasta Łodzi'!$A$1:$J$30</definedName>
    <definedName name="_xlnm.Print_Area" localSheetId="4">' Tab 2 grunty komunalne zbi'!$A$1:$P$21</definedName>
    <definedName name="_xlnm.Print_Area" localSheetId="101">'Tab 10 Centra administr i domy '!$A$1:$F$40</definedName>
    <definedName name="_xlnm.Print_Area" localSheetId="96">'Tab 10 dochody i należnośc'!$A$1:$F$40</definedName>
    <definedName name="_xlnm.Print_Area" localSheetId="103">'Tab 10 DPS'!$A$1:$F$40</definedName>
    <definedName name="_xlnm.Print_Area" localSheetId="104">'Tab 10 ŁOG'!$A$1:$F$40</definedName>
    <definedName name="_xlnm.Print_Area" localSheetId="102">'Tab 10 MOPS'!$A$1:$F$40</definedName>
    <definedName name="_xlnm.Print_Area" localSheetId="106">'Tab 10 MOSIR'!$A$1:$F$40</definedName>
    <definedName name="_xlnm.Print_Area" localSheetId="100">'Tab 10 Pozostałe jedostki oświa'!$A$1:$F$40</definedName>
    <definedName name="_xlnm.Print_Area" localSheetId="97">'Tab 10 Przedszkola miejski'!$A$1:$F$40</definedName>
    <definedName name="_xlnm.Print_Area" localSheetId="98">'Tab 10 Szkoły podstawowe'!$A$1:$F$40</definedName>
    <definedName name="_xlnm.Print_Area" localSheetId="99">'Tab 10 szkoły ponadpodstawowe'!$A$1:$F$40</definedName>
    <definedName name="_xlnm.Print_Area" localSheetId="107">'Tab 10 UMŁ'!$A$1:$F$40</definedName>
    <definedName name="_xlnm.Print_Area" localSheetId="111">'Tab 10 ZDiT'!$A$1:$F$40</definedName>
    <definedName name="_xlnm.Print_Area" localSheetId="108">'Tab 10 ZIM'!$A$1:$F$40</definedName>
    <definedName name="_xlnm.Print_Area" localSheetId="109">'Tab 10 ZLM'!$A$1:$F$40</definedName>
    <definedName name="_xlnm.Print_Area" localSheetId="110">'Tab 10 ZZM'!$A$1:$F$40</definedName>
    <definedName name="_xlnm.Print_Area" localSheetId="70">'Tab 2  ZGO'!$A$1:$P$21</definedName>
    <definedName name="_xlnm.Print_Area" localSheetId="29">'Tab 2 centra administracyj'!$A$1:$P$21</definedName>
    <definedName name="_xlnm.Print_Area" localSheetId="39">'Tab 2 DPS'!$A$1:$P$21</definedName>
    <definedName name="_xlnm.Print_Area" localSheetId="79">'Tab 2 ŁZUK'!$A$1:$P$21</definedName>
    <definedName name="_xlnm.Print_Area" localSheetId="34">'Tab 2 MOPS'!$A$1:$P$21</definedName>
    <definedName name="_xlnm.Print_Area" localSheetId="52">'Tab 2 MOSIR'!$A$1:$P$21</definedName>
    <definedName name="_xlnm.Print_Area" localSheetId="25">'Tab 2 placówki opieki społ'!$A$1:$P$21</definedName>
    <definedName name="_xlnm.Print_Area" localSheetId="37">'Tab 2 Pogotowia opiekuńcz '!$A$1:$P$21</definedName>
    <definedName name="_xlnm.Print_Area" localSheetId="21">'Tab 2 pozost jedn oświatowe'!$A$1:$P$21</definedName>
    <definedName name="_xlnm.Print_Area" localSheetId="43">'Tab 2 pozostałe jedn budżet '!$A$1:$P$21</definedName>
    <definedName name="_xlnm.Print_Area" localSheetId="12">'Tab 2 Przedszkola miejskie'!$A$1:$P$21</definedName>
    <definedName name="_xlnm.Print_Area" localSheetId="59">'Tab 2 Straż Miejska'!$A$1:$P$21</definedName>
    <definedName name="_xlnm.Print_Area" localSheetId="14">'Tab 2 szkoły podstawowe'!$A$1:$P$21</definedName>
    <definedName name="_xlnm.Print_Area" localSheetId="18">'Tab 2 szkoły ponadpodst'!$A$1:$P$21</definedName>
    <definedName name="_xlnm.Print_Area" localSheetId="61">'Tab 2 UMŁ'!$A$1:$P$21</definedName>
    <definedName name="_xlnm.Print_Area" localSheetId="74">'Tab 2 ZLM'!$A$1:$P$21</definedName>
    <definedName name="_xlnm.Print_Area" localSheetId="77">'Tab 2 ZZM'!$A$1:$P$21</definedName>
    <definedName name="_xlnm.Print_Area" localSheetId="8">'Tab 2-placówki oświaty i w'!$A$1:$P$21</definedName>
    <definedName name="_xlnm.Print_Area" localSheetId="5">'Tab 3 Majątek placówek Słu'!$A$1:$J$21</definedName>
    <definedName name="_xlnm.Print_Area" localSheetId="83">'Tab 4 Biblioteki'!$A$1:$P$27</definedName>
    <definedName name="_xlnm.Print_Area" localSheetId="28">'Tab 4 Centra administracyj'!$A$1:$P$27</definedName>
    <definedName name="_xlnm.Print_Area" localSheetId="46">'Tab 4 Centrum Świad Socjalnych'!$A$1:$P$27</definedName>
    <definedName name="_xlnm.Print_Area" localSheetId="47">'Tab 4 Centrum Usług Współn'!$A$1:$P$27</definedName>
    <definedName name="_xlnm.Print_Area" localSheetId="81">'Tab 4 Domy i ośrodki kultury'!$A$1:$P$27</definedName>
    <definedName name="_xlnm.Print_Area" localSheetId="32">'Tab 4 domy rodzinne'!$A$1:$P$27</definedName>
    <definedName name="_xlnm.Print_Area" localSheetId="38">'Tab 4 DPS'!$A$1:$P$27</definedName>
    <definedName name="_xlnm.Print_Area" localSheetId="85">'Tab 4 Galerie'!$A$1:$P$27</definedName>
    <definedName name="_xlnm.Print_Area" localSheetId="94">'Tab 4 inlodz'!$A$1:$P$27</definedName>
    <definedName name="_xlnm.Print_Area" localSheetId="80">'Tab 4 Instytucje Kultury'!$A$1:$P$27</definedName>
    <definedName name="_xlnm.Print_Area" localSheetId="48">'Tab 4 Łódzki Ośrodek Geode'!$A$1:$P$27</definedName>
    <definedName name="_xlnm.Print_Area" localSheetId="95">'Tab 4 Łódzkie Centrum Wydarzeń'!$A$1:$P$27</definedName>
    <definedName name="_xlnm.Print_Area" localSheetId="78">'Tab 4 ŁZUK '!$A$1:$P$27</definedName>
    <definedName name="_xlnm.Print_Area" localSheetId="49">'Tab 4 Miejska Prac Urbanistyczn'!$A$1:$P$27</definedName>
    <definedName name="_xlnm.Print_Area" localSheetId="50">'Tab 4 Miejski Zesp Żłobków'!$A$1:$P$27</definedName>
    <definedName name="_xlnm.Print_Area" localSheetId="33">'Tab 4 MOPS'!$A$1:$P$27</definedName>
    <definedName name="_xlnm.Print_Area" localSheetId="51">'Tab 4 MOSIR'!$A$1:$P$27</definedName>
    <definedName name="_xlnm.Print_Area" localSheetId="82">'Tab 4 Muzea'!$A$1:$P$27</definedName>
    <definedName name="_xlnm.Print_Area" localSheetId="24">'Tab 4 placówki opieki społ'!$A$1:$P$27</definedName>
    <definedName name="_xlnm.Print_Area" localSheetId="7">'Tab 4 placówki oświaty i w'!$A$1:$P$27</definedName>
    <definedName name="_xlnm.Print_Area" localSheetId="36">'Tab 4 pogotowia opiekuńcze'!$A$1:$P$27</definedName>
    <definedName name="_xlnm.Print_Area" localSheetId="86">'Tab 4 Pozostałe instytucj'!$A$1:$P$27</definedName>
    <definedName name="_xlnm.Print_Area" localSheetId="20">'Tab 4 pozostałe jedn oświa'!$A$1:$P$27</definedName>
    <definedName name="_xlnm.Print_Area" localSheetId="42">'Tab 4 Pozostałe jednostki '!$A$1:$P$27</definedName>
    <definedName name="_xlnm.Print_Area" localSheetId="11">'Tab 4 przedszkola miejskie'!$A$1:$P$27</definedName>
    <definedName name="_xlnm.Print_Area" localSheetId="55">'Tab 4 PUP'!$A$1:$P$27</definedName>
    <definedName name="_xlnm.Print_Area" localSheetId="57">'Tab 4 Schronisko dla zwierząt'!$A$1:$P$27</definedName>
    <definedName name="_xlnm.Print_Area" localSheetId="58">'Tab 4 Straż Miejska'!$A$1:$P$27</definedName>
    <definedName name="_xlnm.Print_Area" localSheetId="13">'Tab 4 szkoły podstawowe'!$A$1:$P$27</definedName>
    <definedName name="_xlnm.Print_Area" localSheetId="17">'Tab 4 szkoły ponadpodst'!$A$1:$P$27</definedName>
    <definedName name="_xlnm.Print_Area" localSheetId="84">'Tab 4 Teatry'!$A$1:$P$27</definedName>
    <definedName name="_xlnm.Print_Area" localSheetId="60">'Tab 4 UMŁ'!$A$1:$P$27</definedName>
    <definedName name="_xlnm.Print_Area" localSheetId="66">'Tab 4 ZDIT'!$A$1:$P$27</definedName>
    <definedName name="_xlnm.Print_Area" localSheetId="3">'Tab 4 zestaw zbiorcze'!$A$1:$P$27</definedName>
    <definedName name="_xlnm.Print_Area" localSheetId="69">'Tab 4 ZGO'!$A$1:$P$27</definedName>
    <definedName name="_xlnm.Print_Area" localSheetId="71">'Tab 4 ZIM'!$A$1:$P$27</definedName>
    <definedName name="_xlnm.Print_Area" localSheetId="72">'Tab 4 ZLM'!$A$1:$P$27</definedName>
    <definedName name="_xlnm.Print_Area" localSheetId="75">'Tab 4 ZZM'!$A$1:$P$27</definedName>
    <definedName name="_xlnm.Print_Area" localSheetId="6">'Tab 5 wartość majątku przy'!$A$1:$H$24</definedName>
    <definedName name="_xlnm.Print_Area" localSheetId="44">'Tab 6  pozostałe jedn budż'!$A$1:$I$19</definedName>
    <definedName name="_xlnm.Print_Area" localSheetId="30">'Tab 6 centra administracyj'!$A$1:$I$16</definedName>
    <definedName name="_xlnm.Print_Area" localSheetId="40">'Tab 6 DPS'!$A$1:$I$16</definedName>
    <definedName name="_xlnm.Print_Area" localSheetId="35">'Tab 6 MOPS'!$A$1:$I$55</definedName>
    <definedName name="_xlnm.Print_Area" localSheetId="53">'Tab 6 MOSIR'!$A$1:$I$18</definedName>
    <definedName name="_xlnm.Print_Area" localSheetId="26">'Tab 6 placówki opieki społ'!$A$1:$I$17</definedName>
    <definedName name="_xlnm.Print_Area" localSheetId="9">'Tab 6 placówki oświaty i w'!$A$1:$I$17</definedName>
    <definedName name="_xlnm.Print_Area" localSheetId="22">'Tab 6 pozost jedn'!$A$1:$I$215</definedName>
    <definedName name="_xlnm.Print_Area" localSheetId="56">'Tab 6 PUP'!$A$1:$I$21</definedName>
    <definedName name="_xlnm.Print_Area" localSheetId="15">'Tab 6 szkoły podstawowe wa'!$A$1:$I$25</definedName>
    <definedName name="_xlnm.Print_Area" localSheetId="19">'Tab 6 szkoły ponadpodst'!$A$1:$I$16</definedName>
    <definedName name="_xlnm.Print_Area" localSheetId="62">'Tab 6 UMŁ'!$A$1:$I$50</definedName>
    <definedName name="_xlnm.Print_Area" localSheetId="67">'Tab 6 ZDIT'!$A$1:$I$38</definedName>
    <definedName name="_xlnm.Print_Area" localSheetId="73">'Tab 6 ZLM'!$A$1:$I$65</definedName>
    <definedName name="_xlnm.Print_Area" localSheetId="31">'Tab 7 centra administracy'!$A$1:$I$16</definedName>
    <definedName name="_xlnm.Print_Area" localSheetId="41">'Tab 7 DPS'!$A$1:$I$27</definedName>
    <definedName name="_xlnm.Print_Area" localSheetId="54">'Tab 7 MOSIR'!$A$1:$I$16</definedName>
    <definedName name="_xlnm.Print_Area" localSheetId="27">'Tab 7 placówki opieki społ'!$A$1:$I$16</definedName>
    <definedName name="_xlnm.Print_Area" localSheetId="10">'Tab 7 placówki oświaty i w'!$A$1:$I$16</definedName>
    <definedName name="_xlnm.Print_Area" localSheetId="23">'Tab 7 pozost jedn oświat'!$A$1:$I$16</definedName>
    <definedName name="_xlnm.Print_Area" localSheetId="45">'Tab 7 pozostałe jedn budżet'!$A$1:$I$18</definedName>
    <definedName name="_xlnm.Print_Area" localSheetId="63">'Tab 7 UMŁ'!$A$1:$I$56</definedName>
    <definedName name="_xlnm.Print_Area" localSheetId="16">'Tab 7 wartość majątku mias'!$A$1:$I$16</definedName>
    <definedName name="_xlnm.Print_Area" localSheetId="68">'Tab 7 ZDIT '!$A$1:$I$16</definedName>
    <definedName name="_xlnm.Print_Area" localSheetId="76">'Tab 7 ZZM'!$A$1:$I$17</definedName>
    <definedName name="_xlnm.Print_Area" localSheetId="64">'Tab 8 UMŁ'!$A$1:$O$42</definedName>
    <definedName name="_xlnm.Print_Area" localSheetId="65">'Tab 9 UMŁ'!$A$1:$I$42</definedName>
    <definedName name="_xlnm.Print_Area" localSheetId="105">'Tab10 Miejski Zespół Żłobków'!$A$1:$F$40</definedName>
  </definedNames>
  <calcPr fullCalcOnLoad="1"/>
</workbook>
</file>

<file path=xl/sharedStrings.xml><?xml version="1.0" encoding="utf-8"?>
<sst xmlns="http://schemas.openxmlformats.org/spreadsheetml/2006/main" count="4422" uniqueCount="703">
  <si>
    <t>2020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</si>
  <si>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</si>
  <si>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</si>
  <si>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</si>
  <si>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</si>
  <si>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</si>
  <si>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</si>
  <si>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Struktura</t>
  </si>
  <si>
    <t>Wartość majątku netto</t>
  </si>
  <si>
    <t>2020.01.01</t>
  </si>
  <si>
    <t>2020.12.31</t>
  </si>
  <si>
    <t>5 (4-3)</t>
  </si>
  <si>
    <t>7 (4:3)</t>
  </si>
  <si>
    <t>1.</t>
  </si>
  <si>
    <t>Jednostki Budżetowe</t>
  </si>
  <si>
    <t>w tym:</t>
  </si>
  <si>
    <t>grunty stanowiące własność jednostki samorządu terytorialnego</t>
  </si>
  <si>
    <t>przekazane w użytkowanie wieczyste innym podmiotom</t>
  </si>
  <si>
    <t>2.</t>
  </si>
  <si>
    <t>Zakłady Budżetowe</t>
  </si>
  <si>
    <t>3.</t>
  </si>
  <si>
    <t>Instytucje Kultury</t>
  </si>
  <si>
    <t>4.</t>
  </si>
  <si>
    <t>Razem:</t>
  </si>
  <si>
    <t>Majątek oddany w użyczenie i użytkowanie</t>
  </si>
  <si>
    <t>(za wyjątkiem Placówek Służby Zdrowia)</t>
  </si>
  <si>
    <t xml:space="preserve">Majątek oddany </t>
  </si>
  <si>
    <t>w dzierżawę i najem</t>
  </si>
  <si>
    <t>5.</t>
  </si>
  <si>
    <t xml:space="preserve">Majątek Miasta oddany </t>
  </si>
  <si>
    <t xml:space="preserve">w użytkowanie Placówkom Służby Zdrowia </t>
  </si>
  <si>
    <t>6.</t>
  </si>
  <si>
    <t xml:space="preserve">Grunty nie ujęte w ewidencji księgowej </t>
  </si>
  <si>
    <t>(wg wartości szacunkowej)</t>
  </si>
  <si>
    <t>7.</t>
  </si>
  <si>
    <t>Ogółem:</t>
  </si>
  <si>
    <t>Jednostki podległe Miastu Łódź</t>
  </si>
  <si>
    <t>Dynamika przyrostu majątku brutto w porównaniu do stanu na dzień 01.01</t>
  </si>
  <si>
    <t>Struktura majątku Miasta - ogółem</t>
  </si>
  <si>
    <t>ZESTAWIENIE ZBIORCZE</t>
  </si>
  <si>
    <t>Tabela nr 4 - Rzeczowe aktywa trwałe oraz wartości niematerialne i prawne Miasta Łodzi</t>
  </si>
  <si>
    <t>Lp.</t>
  </si>
  <si>
    <t>Specyfikacja</t>
  </si>
  <si>
    <t>Stan na początek roku</t>
  </si>
  <si>
    <t>Zwiększenia</t>
  </si>
  <si>
    <t>Zmniejszenia</t>
  </si>
  <si>
    <t>Stan na koniec roku</t>
  </si>
  <si>
    <t>Umorzenie na koniec roku</t>
  </si>
  <si>
    <t>Wartość netto na koniec roku</t>
  </si>
  <si>
    <t>aktualizacja</t>
  </si>
  <si>
    <t>nabycie</t>
  </si>
  <si>
    <t>przemieszczenie wewnętrzne*</t>
  </si>
  <si>
    <t>inne</t>
  </si>
  <si>
    <t>rozchód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</si>
  <si>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</si>
  <si>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</si>
  <si>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</si>
  <si>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</si>
  <si>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</si>
  <si>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</si>
  <si>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</si>
  <si>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</si>
  <si>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</si>
  <si>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</si>
  <si>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</si>
  <si>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</si>
  <si>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</si>
  <si>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Środki trwałe w budowie (inwestycje)</t>
  </si>
  <si>
    <t>Zaliczki na środki trwałe w budowie (inwestycje)</t>
  </si>
  <si>
    <t>Wartości niematerialne i prawne</t>
  </si>
  <si>
    <t>SUMA (1+2+3+4)</t>
  </si>
  <si>
    <t>w tym środki trwałe i środki trwałe w budowie oraz wartości niematerialne i prawne nieodpłatnie  otrzymane/przekazane (dot.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</si>
  <si>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</si>
  <si>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</si>
  <si>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</si>
  <si>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</si>
  <si>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………………………………………………….</t>
  </si>
  <si>
    <t>……………………………………………………………………………………</t>
  </si>
  <si>
    <t>podpis i pieczęć osoby sporządzającej</t>
  </si>
  <si>
    <t>data</t>
  </si>
  <si>
    <t>podpis i pieczęć Kierownika jednostki/komórki organizacyjnej</t>
  </si>
  <si>
    <t>Zestawienie zbiorcze obejmujące jednostki organizacyjne dysponujące gruntami</t>
  </si>
  <si>
    <t>Tabela nr 2 - Grunty komunalne nieujęte w ewidencji księgowej</t>
  </si>
  <si>
    <t>Poniższa tabela przedstawia formy użytkowania gruntów komunalnych z uwzględnieniem ich powierzchni i wartości szacunkowej:</t>
  </si>
  <si>
    <t xml:space="preserve">Nazwa </t>
  </si>
  <si>
    <t>Stan gruntów na</t>
  </si>
  <si>
    <r>
      <rPr>
        <sz val="10"/>
        <rFont val="Calibri"/>
        <family val="0"/>
      </rPr>
      <t>"+" - zw.
 "-" - zmn.  
pow. w m</t>
    </r>
    <r>
      <rPr>
        <vertAlign val="superscript"/>
        <sz val="10"/>
        <rFont val="Calibri"/>
        <family val="0"/>
      </rPr>
      <t>2</t>
    </r>
    <r>
      <rPr>
        <sz val="10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(7-3)</t>
    </r>
  </si>
  <si>
    <t xml:space="preserve">"+" - zw.         
 "-" - zmn.            wartość w zł.               (8-4)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</si>
  <si>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Calibri"/>
        <family val="0"/>
      </rPr>
      <t>"+" - zw.             "-" - zmn.            pow. w m</t>
    </r>
    <r>
      <rPr>
        <vertAlign val="superscript"/>
        <sz val="10"/>
        <rFont val="Calibri"/>
        <family val="0"/>
      </rPr>
      <t>2</t>
    </r>
    <r>
      <rPr>
        <sz val="10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(9-5)</t>
    </r>
  </si>
  <si>
    <t xml:space="preserve">"+" - zw.             "-" - zmn.            wartość w zł.               (10-6)                                                                                                                                                                                                                                                        </t>
  </si>
  <si>
    <t>2020-01-01</t>
  </si>
  <si>
    <t>2020-12-31</t>
  </si>
  <si>
    <r>
      <rPr>
        <sz val="10"/>
        <rFont val="Calibri"/>
        <family val="0"/>
      </rPr>
      <t>pow. w m</t>
    </r>
    <r>
      <rPr>
        <vertAlign val="superscript"/>
        <sz val="10"/>
        <rFont val="Calibri"/>
        <family val="0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0"/>
      </rPr>
      <t>pod terenami mieszkaniowymi</t>
    </r>
  </si>
  <si>
    <t>wartość zł.</t>
  </si>
  <si>
    <r>
      <rPr>
        <sz val="10"/>
        <rFont val="Calibri"/>
        <family val="0"/>
      </rPr>
      <t>pow. w m</t>
    </r>
    <r>
      <rPr>
        <vertAlign val="superscript"/>
        <sz val="10"/>
        <rFont val="Calibri"/>
        <family val="0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0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</si>
  <si>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</si>
  <si>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</si>
  <si>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</si>
  <si>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</si>
  <si>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</si>
  <si>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</si>
  <si>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</si>
  <si>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</si>
  <si>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</t>
  </si>
  <si>
    <t>Tabela nr 3 - Majątek Placówek Służby Zdrowia</t>
  </si>
  <si>
    <t>L.p.</t>
  </si>
  <si>
    <t>Nazwa podmiotu</t>
  </si>
  <si>
    <t>Stan brutto na początek roku</t>
  </si>
  <si>
    <t>Stan brutto na koniec roku</t>
  </si>
  <si>
    <t>Stan netto na koniec roku</t>
  </si>
  <si>
    <t>Miejskie Centrum Medyczne "Widzew"</t>
  </si>
  <si>
    <t>Miejskie Centrum Zdrowia Publicznego im. bł. R. Chylińskiego</t>
  </si>
  <si>
    <t>Miejskie Centrum Medyczne im. dr. K. Jonschera</t>
  </si>
  <si>
    <t>Miejskie Centrum Medyczne "Górna"</t>
  </si>
  <si>
    <t>Miejskie Centrum Medyczne "Bałuty"</t>
  </si>
  <si>
    <t>Miejskie Centrum Medyczne "Polesie"</t>
  </si>
  <si>
    <t>SUMA</t>
  </si>
  <si>
    <t>Treść</t>
  </si>
  <si>
    <t>Na dzień</t>
  </si>
  <si>
    <t>Różnica</t>
  </si>
  <si>
    <t>(4-3)</t>
  </si>
  <si>
    <t>(4:3)</t>
  </si>
  <si>
    <t>Majątek ogółem w zł</t>
  </si>
  <si>
    <t>brutto</t>
  </si>
  <si>
    <t>netto</t>
  </si>
  <si>
    <r>
      <rPr>
        <b/>
        <sz val="11"/>
        <rFont val="Calibri"/>
        <family val="0"/>
      </rPr>
      <t>Majątek ogółem w zł</t>
    </r>
    <r>
      <rPr>
        <sz val="11"/>
        <rFont val="Calibri"/>
        <family val="0"/>
      </rPr>
      <t xml:space="preserve">
(bez wartości gruntów nieujętych w ewidencji księgowej)</t>
    </r>
  </si>
  <si>
    <t>Liczba mieszkańców</t>
  </si>
  <si>
    <t>Wartość majątku ogółem przypadająca na jednego mieszkańca w zł
(1:3)</t>
  </si>
  <si>
    <t>% udział wartości netto w wartości brutto</t>
  </si>
  <si>
    <r>
      <rPr>
        <sz val="11"/>
        <color theme="1"/>
        <rFont val="Calibri"/>
        <family val="0"/>
      </rPr>
      <t xml:space="preserve">Wartość majątku ogółem 
</t>
    </r>
    <r>
      <rPr>
        <sz val="8"/>
        <color indexed="8"/>
        <rFont val="Calibri"/>
        <family val="0"/>
      </rPr>
      <t>(bez wartości gruntów nieujętych w ewidencji księgowej)</t>
    </r>
    <r>
      <rPr>
        <sz val="11"/>
        <color indexed="8"/>
        <rFont val="Calibri"/>
        <family val="0"/>
      </rPr>
      <t xml:space="preserve"> przypadająca na jednego mieszkańca w zł
(2:3)</t>
    </r>
  </si>
  <si>
    <t>Tabela 5- Wartość majątku przypadająca na jednego mieszkańca Łodzi</t>
  </si>
  <si>
    <t>Placówki oświaty i wychowania</t>
  </si>
  <si>
    <t>Placówki oświaty i wychowania - ogółem</t>
  </si>
  <si>
    <t>Tabela nr 6 - Wartość majątku Miasta Łodzi oddana w użyczenie lub użytkowanie</t>
  </si>
  <si>
    <t>w pełnych złotych</t>
  </si>
  <si>
    <t>Nazwa podmiotu biorącego w dzierżawę, najem</t>
  </si>
  <si>
    <t>Szkoły Podstawowe</t>
  </si>
  <si>
    <t>Szkoły Ponadpodstawowe</t>
  </si>
  <si>
    <t>Pozostałe jednostki oświatowe</t>
  </si>
  <si>
    <t>……………………………………………………………..</t>
  </si>
  <si>
    <t>……………………………</t>
  </si>
  <si>
    <t>Placówki oświaty i wychowania- ogółem</t>
  </si>
  <si>
    <t>Tabela nr 7 - Wartość majątku Miasta Łodzi oddana w dzierżawę lub najem</t>
  </si>
  <si>
    <t>Szkoły podstawowe</t>
  </si>
  <si>
    <t>Pozostałe jednostki oświaty</t>
  </si>
  <si>
    <t>Przedszkola miejskie</t>
  </si>
  <si>
    <t>Nazwa podmiotu biorącego w użyczenie, użytkowanie</t>
  </si>
  <si>
    <t>Admina Olejnik</t>
  </si>
  <si>
    <t>Edyta świerczyńska</t>
  </si>
  <si>
    <t>Elżbieta Maciaszek</t>
  </si>
  <si>
    <t>Katarzyna Sadowska</t>
  </si>
  <si>
    <t>Kinga Kasica</t>
  </si>
  <si>
    <t>Kinga Kisiel</t>
  </si>
  <si>
    <t>Kinga Makrucka</t>
  </si>
  <si>
    <t>Paulina Kazur</t>
  </si>
  <si>
    <t>URZĄD MIASTA ŁODZI        WYDZIAŁ EDUKACJI</t>
  </si>
  <si>
    <t>Wydział Edukacji UM Łodzi</t>
  </si>
  <si>
    <t>Wydział Edukacji UMŁ</t>
  </si>
  <si>
    <t>Tabela nr 7 - Wartość majątku Miasta Łodzi oddanego w dzierżawę lub najem</t>
  </si>
  <si>
    <t>„Cyber Service” s.c. Elżbieta Chojnacka ;
LANGEO CONSTRUCTION S.A.</t>
  </si>
  <si>
    <t>Szkoły ponadpodstawowe</t>
  </si>
  <si>
    <t>Stowarzyszenie Przyjaciół Szkół Katolickich</t>
  </si>
  <si>
    <t>UMŁ - Wydział Edukacji</t>
  </si>
  <si>
    <t>Wydział Edukacji U.M.Ł</t>
  </si>
  <si>
    <t>UML.WYDZ.EDU</t>
  </si>
  <si>
    <t>ZNP Ł- Śródmieście</t>
  </si>
  <si>
    <t>PKZP Łódź Widzew</t>
  </si>
  <si>
    <t>PKZP Łódź Śródmieście</t>
  </si>
  <si>
    <t>PKZP Łódź Polesie</t>
  </si>
  <si>
    <t>PKZP Łódź Górna</t>
  </si>
  <si>
    <t>PKZP Łódź Bałuty</t>
  </si>
  <si>
    <t>NSZZ"S"Ł- Śródmieście</t>
  </si>
  <si>
    <t>NSZZ"S"Ł- Polesie</t>
  </si>
  <si>
    <t>NSZZ"S"Ł- Górna, Widzew</t>
  </si>
  <si>
    <t>NSZZ"S"Ł- Bałuty</t>
  </si>
  <si>
    <t>Łódzkie Stowarzyszenie Pomocy Szkole</t>
  </si>
  <si>
    <t>Zespół Przedszkoli Miejskich nr 5</t>
  </si>
  <si>
    <t>Zespół Przedszkoli Miejskich nr 4</t>
  </si>
  <si>
    <t>Zespół Przedszkoli Miejskich nr 3</t>
  </si>
  <si>
    <t>Zespół Przedszkoli Miejskich nr 2</t>
  </si>
  <si>
    <t>Zespół Szkolno - Przedszkolny nr 8</t>
  </si>
  <si>
    <t>Zespół Szkolno - Przedszkolny nr 7</t>
  </si>
  <si>
    <t>Zespół Szkolno - Przedszkolny nr 6</t>
  </si>
  <si>
    <t>XXXIV Liceum Ogólnokształcące</t>
  </si>
  <si>
    <t>XI Liceum Ogólnokształcące</t>
  </si>
  <si>
    <t>Szkoła Podstawowa 94</t>
  </si>
  <si>
    <t>Szkoła Podstawowa 84</t>
  </si>
  <si>
    <t>Zespół Przedszkoli Miejskich nr 1</t>
  </si>
  <si>
    <t>Zespół Szkolno - Przedszkolny nr 5</t>
  </si>
  <si>
    <t>Zespół Szkolno - Przedszkolny nr 4</t>
  </si>
  <si>
    <t>Zespół Szkolno - Przedszkolny nr 3</t>
  </si>
  <si>
    <t>Szkoła Podstawowa Specjalna 
nr 60</t>
  </si>
  <si>
    <t>Szkoła Podstawowa Specjalna 
nr 146</t>
  </si>
  <si>
    <t>Szkoła Podstawowa Specjalna 
nr 194 im. Kazimierza Kirejczyka</t>
  </si>
  <si>
    <t>Szkoła Podstawowa Specjalna 
nr 105 im. Jacka Kuronia</t>
  </si>
  <si>
    <t>Centrum Zajęć  Pozaszkolnych 3</t>
  </si>
  <si>
    <t>Zesół Szkół  Rzemiosła im. 
Jana Kilińskiego</t>
  </si>
  <si>
    <t>Zespół Szkół Geodezyjno - 
Technicznych im. Sybiraków</t>
  </si>
  <si>
    <t>Zespół Szkół Gastronomicnych
im. I Armii Wojska Polskiego</t>
  </si>
  <si>
    <t>XXX Liceum Ogólnokształcące im.
Ks. Bp.Ignacego Krasickego</t>
  </si>
  <si>
    <t>XXIII Liceum Ogólnokształcące im. 
Ks.prof.Józefa Tischnera</t>
  </si>
  <si>
    <t>Młodzieżowy Ośrodek 
Socjoterapii 2</t>
  </si>
  <si>
    <t>Poradnia Psychologiczno - 
Podagogiczna dla Młodzieży</t>
  </si>
  <si>
    <t>Specjalistyczna Poradnia 
Wspierania Rozwoju i Terapii</t>
  </si>
  <si>
    <t>Specjalistyczna Poradnia c
Psychologiczno - Pedagogiczna 
DZ i dla DzWR</t>
  </si>
  <si>
    <t>Poradnia Psychologiczno - 
Pedagogiczna  nr 6</t>
  </si>
  <si>
    <t>Poradnia Psychologiczno - 
Pedagogiczna  nr 5</t>
  </si>
  <si>
    <t>Poradnia Psychologiczno - 
Pedagogiczna  nr 4</t>
  </si>
  <si>
    <t>Poradnia Psychologiczno - 
Pedagogiczna  nr 3</t>
  </si>
  <si>
    <t>Poradnia Psychologiczno - 
Pedagogiczna  nr 2</t>
  </si>
  <si>
    <t>Poradnia Psychologiczno - 
Pedagogiczna  nr 1</t>
  </si>
  <si>
    <t>Specjalny Ośrodek Szkolno - 
Wychowawczy nr 4</t>
  </si>
  <si>
    <t>Specjalny Ośrodek Szkolno - 
Wychowawczy nr 3 im . Dr. Henryka Jordana "Jordanówka"</t>
  </si>
  <si>
    <t>Specjalny Ośrodek Szkolno - 
Wychowawczy nr 1 im. Janusza 
Korczaka</t>
  </si>
  <si>
    <t>Szkoła Podstawowa Specjalna nr 201</t>
  </si>
  <si>
    <t>Przedszkole Miejskie nr  235</t>
  </si>
  <si>
    <t>Przedszkole Miejskie nr  234</t>
  </si>
  <si>
    <t>Przedszkole Miejskie nr  233</t>
  </si>
  <si>
    <t>Przedszkole Miejskie nr  231</t>
  </si>
  <si>
    <t>Przedszkole Miejskie nr  230</t>
  </si>
  <si>
    <t>Przedszkole Miejskie nr  229</t>
  </si>
  <si>
    <t>Przedszkole Miejskie nr  224</t>
  </si>
  <si>
    <t>Przedszkole Miejskie nr  221 integracyjne</t>
  </si>
  <si>
    <t>Przedszkole Miejskie nr  220</t>
  </si>
  <si>
    <t>Przedszkole Miejskie nr  218</t>
  </si>
  <si>
    <t>Przedszkole Miejskie nr  215</t>
  </si>
  <si>
    <t>Przedszkole Miejskie nr  214 z oddziałami integracyjnymi</t>
  </si>
  <si>
    <t>Przedszkole Miejskie nr  207</t>
  </si>
  <si>
    <t>Przedszkole Miejskie nr  206 z oddziałami integracyjnymi</t>
  </si>
  <si>
    <t>Przedszkole Miejskie nr  204</t>
  </si>
  <si>
    <t>Przedszkole Miejskie nr  202</t>
  </si>
  <si>
    <t>Przedszkole Miejskie nr  200</t>
  </si>
  <si>
    <t>Przedszkole Miejskie nr  192</t>
  </si>
  <si>
    <t>Przedszkole Miejskie nr  185</t>
  </si>
  <si>
    <t>Przedszkole Miejskie nr  183</t>
  </si>
  <si>
    <t>Przedszkole Miejskie nr  176</t>
  </si>
  <si>
    <t>Przedszkole Miejskie nr  175</t>
  </si>
  <si>
    <t>Przedszkole Miejskie nr  174</t>
  </si>
  <si>
    <t>Przedszkole Miejskie nr  173</t>
  </si>
  <si>
    <t>Przedszkole Miejskie nr  171</t>
  </si>
  <si>
    <t>Przedszkole Miejskie nr  170</t>
  </si>
  <si>
    <t>Przedszkole Miejskie nr  165</t>
  </si>
  <si>
    <t>Przedszkole Miejskie nr  164</t>
  </si>
  <si>
    <t>Przedszkole Miejskie nr  163</t>
  </si>
  <si>
    <t>Przedszkole Miejskie nr  160</t>
  </si>
  <si>
    <t>Przedszkole Miejskie nr  159</t>
  </si>
  <si>
    <t>Przedszkole Miejskie nr  156</t>
  </si>
  <si>
    <t>Przedszkole Miejskie nr  155</t>
  </si>
  <si>
    <t>Przedszkole Miejskie nr  154</t>
  </si>
  <si>
    <t>Przedszkole Miejskie nr  153</t>
  </si>
  <si>
    <t>Przedszkole Miejskie nr  152</t>
  </si>
  <si>
    <t>Przedszkole Miejskie nr  151</t>
  </si>
  <si>
    <t>Przedszkole Miejskie nr  149</t>
  </si>
  <si>
    <t>Przedszkole Miejskie nr  146</t>
  </si>
  <si>
    <t>Przedszkole Miejskie nr  144</t>
  </si>
  <si>
    <t>Przedszkole Miejskie nr  143</t>
  </si>
  <si>
    <t>Przedszkole Miejskie nr  142</t>
  </si>
  <si>
    <t>Przedszkole Miejskie nr  141</t>
  </si>
  <si>
    <t>Przedszkole Miejskie nr  140</t>
  </si>
  <si>
    <t>Przedszkole Miejskie nr  139</t>
  </si>
  <si>
    <t>Przedszkole Miejskie nr  138</t>
  </si>
  <si>
    <t>Przedszkole Miejskie nr  137 integracyjne</t>
  </si>
  <si>
    <t>Przedszkole Miejskie nr  133</t>
  </si>
  <si>
    <t>Przedszkole Miejskie nr  131</t>
  </si>
  <si>
    <t>Przedszkole Miejskie nr  130</t>
  </si>
  <si>
    <t>Przedszkole Miejskie nr  129</t>
  </si>
  <si>
    <t>Przedszkole Miejskie nr  128</t>
  </si>
  <si>
    <t>Przedszkole Miejskie nr  126</t>
  </si>
  <si>
    <t>Przedszkole Miejskie nr  125</t>
  </si>
  <si>
    <t>Przedszkole Miejskie nr  124</t>
  </si>
  <si>
    <t>Przedszkole Miejskie nr  123</t>
  </si>
  <si>
    <t>Przedszkole Miejskie nr  122</t>
  </si>
  <si>
    <t>Przedszkole Miejskie nr  121</t>
  </si>
  <si>
    <t>Przedszkole Miejskie nr  120</t>
  </si>
  <si>
    <t>Przedszkole Miejskie nr  119</t>
  </si>
  <si>
    <t>Przedszkole Miejskie nr  118</t>
  </si>
  <si>
    <t>Przedszkole Miejskie nr  117</t>
  </si>
  <si>
    <t>Przedszkole Miejskie nr  115</t>
  </si>
  <si>
    <t>Przedszkole Miejskie nr  114 integracyjne</t>
  </si>
  <si>
    <t>Przedszkole Miejskie nr  112</t>
  </si>
  <si>
    <t>Przedszkole Miejskie nr  110</t>
  </si>
  <si>
    <t>Przedszkole Miejskie nr  109 z oddziałami intgracyjnymi</t>
  </si>
  <si>
    <t>Przedszkole Miejskie nr  107</t>
  </si>
  <si>
    <t>Przedszkole Miejskie nr  106</t>
  </si>
  <si>
    <t>Przedszkole Miejskie nr  105</t>
  </si>
  <si>
    <t>Przedszkole Miejskie nr  102</t>
  </si>
  <si>
    <t>Przedszkole Miejskie nr  101</t>
  </si>
  <si>
    <t>Przedszkole Miejskie nr  100</t>
  </si>
  <si>
    <t>Przedszkole Miejskie nr  99</t>
  </si>
  <si>
    <t>Przedszkole Miejskie nr  97</t>
  </si>
  <si>
    <t>Przedszkole Miejskie nr  93</t>
  </si>
  <si>
    <t>Przedszkole Miejskie nr  90</t>
  </si>
  <si>
    <t>Przedszkole Miejskie nr  89</t>
  </si>
  <si>
    <t>Przedszkole Miejskie nr  88</t>
  </si>
  <si>
    <t>Przedszkole Miejskie nr  83</t>
  </si>
  <si>
    <t>Przedszkole Miejskie nr  81</t>
  </si>
  <si>
    <t>Przedszkole Miejskie nr  77</t>
  </si>
  <si>
    <t>Przedszkole Miejskie nr  76</t>
  </si>
  <si>
    <t>Przedszkole Miejskie nr  75</t>
  </si>
  <si>
    <t>Przedszkole Miejskie nr  74</t>
  </si>
  <si>
    <t>Przedszkole Miejskie nr  73</t>
  </si>
  <si>
    <t>Przedszkole Miejskie nr  72</t>
  </si>
  <si>
    <t>Przedszkole Miejskie nr  71</t>
  </si>
  <si>
    <t>Przedszkole Miejskie nr  66</t>
  </si>
  <si>
    <t>Przedszkole Miejskie nr  65</t>
  </si>
  <si>
    <t>Przedszkole Miejskie nr  63</t>
  </si>
  <si>
    <t>Przedszkole Miejskie nr  57</t>
  </si>
  <si>
    <t>Przedszkole Miejskie nr  55</t>
  </si>
  <si>
    <t>Przedszkole Miejskie nr  53</t>
  </si>
  <si>
    <t>Przedszkole Miejskie nr  52</t>
  </si>
  <si>
    <t>Przedszkole Miejskie nr  50</t>
  </si>
  <si>
    <t>Przedszkole Miejskie nr  49</t>
  </si>
  <si>
    <t>Przedszkole Miejskie nr  48</t>
  </si>
  <si>
    <t>Przedszkole Miejskie nr  47</t>
  </si>
  <si>
    <t>Przedszkole Miejskie nr  45</t>
  </si>
  <si>
    <t>Przedszkole Miejskie nr  44</t>
  </si>
  <si>
    <t>Przedszkole Miejskie nr  43</t>
  </si>
  <si>
    <t>Przedszkole Miejskie nr  42</t>
  </si>
  <si>
    <t>Przedszkole Miejskie nr  41</t>
  </si>
  <si>
    <t>Przedszkole Miejskie nr  40</t>
  </si>
  <si>
    <t>Przedszkole Miejskie nr 39</t>
  </si>
  <si>
    <t>Przedszkole Miejskie nr 38</t>
  </si>
  <si>
    <t>Przedszkole Miejskie nr 36 integracyjne</t>
  </si>
  <si>
    <t>Przedszkole Miejskie nr 35</t>
  </si>
  <si>
    <t>Przedszkole Miejskie nr 34</t>
  </si>
  <si>
    <t>Przedszkole Miejskie nr 33</t>
  </si>
  <si>
    <t>Przedszkole Miejskie nr 28</t>
  </si>
  <si>
    <t>Przedszkole Miejskie nr 26</t>
  </si>
  <si>
    <t>Przedszkole Miejskie nr 23</t>
  </si>
  <si>
    <t>Przedszkole Miejskie nr 22</t>
  </si>
  <si>
    <t>Przedszkole Miejskie nr 20</t>
  </si>
  <si>
    <t>Przedszkole Miejskie nr 18</t>
  </si>
  <si>
    <t>Przedszkole Miejskie nr 17</t>
  </si>
  <si>
    <t>Przedszkole Miejskie nr 16</t>
  </si>
  <si>
    <t>Przedszkole Miejskie nr 15</t>
  </si>
  <si>
    <t>Przedszkole Miejskie nr 14</t>
  </si>
  <si>
    <t>Przedszkole Miejskie nr 13</t>
  </si>
  <si>
    <t>Przedszkole Miejskie nr 12</t>
  </si>
  <si>
    <t>Przedszkole Miejskie nr 9</t>
  </si>
  <si>
    <t>Przedszkole Miejskie nr 8</t>
  </si>
  <si>
    <t>Przedszkole Miejskie nr 7</t>
  </si>
  <si>
    <t>Przedszkole Miejskie nr 5</t>
  </si>
  <si>
    <t>Przedszkole Miejskie nr 4</t>
  </si>
  <si>
    <t>Przedszkole Specjalne nr 1</t>
  </si>
  <si>
    <t>Szkoła Podstawowa nr 205 im. Św. Jadwigi Królowej Polski</t>
  </si>
  <si>
    <t>Szkoła Podstawowa nr 190 im. Jarosława Iwaszkiewicza</t>
  </si>
  <si>
    <t>Szkoła Podstawowa nr 182 im. Tadeusza Zawadzkiego "Zośki"</t>
  </si>
  <si>
    <t>Szkoła Podstawowa nr 174 im. Jana Machulskiego</t>
  </si>
  <si>
    <t>Szkoła Podstawowa nr 170 im. Anieli Krzywoń</t>
  </si>
  <si>
    <t>Szkoła Podstawowa nr 164 im. Andrzeja Fycza Modrzewskiego</t>
  </si>
  <si>
    <t>Szkoła Podstawowa nr 139 im. Wojska Polskiego</t>
  </si>
  <si>
    <t>Szkoła Podstawowa nr 138 im. Leopolda Staffa</t>
  </si>
  <si>
    <t>Szkoła Podstawowa nr 125 im. Janusz Korczaka</t>
  </si>
  <si>
    <t>Szkoła Podstawowa nr 122</t>
  </si>
  <si>
    <t>Szkoła Podstawowa nr 120 im. Konstytucji 3 Maja</t>
  </si>
  <si>
    <t>Szkoła Podstawowa nr 113 im. Adolfa Dygasińskiego</t>
  </si>
  <si>
    <t>Szkoła Podstawowa nr 110 im.Partyzantów Ziemi Łódzkiej</t>
  </si>
  <si>
    <t>Szkoła Podstawowa nr 101 im. Jana Kochanowskiego</t>
  </si>
  <si>
    <t>Szkoła Podstawowa nr 58 im.
Melchiora Wańkowicza</t>
  </si>
  <si>
    <t>Szkoła Podstawowa nr 56 im. Bronisława Czecha</t>
  </si>
  <si>
    <t>Szkoła Podstaowa nr 54 im. Kornela Makuszyńskiego</t>
  </si>
  <si>
    <t>Szkoła Podstawowa nr 37 im. Janusza Kusocińskiego</t>
  </si>
  <si>
    <t>Szkoła Podstawowa nr 4 im. Kmisji Edukacji Narodowej</t>
  </si>
  <si>
    <t>Szkoła Podstawowa nr 3 im. Henryka Dobrzańskiego "Hubala"</t>
  </si>
  <si>
    <t>Runowski Tadeusz</t>
  </si>
  <si>
    <t>Perzyński Eugeniusz</t>
  </si>
  <si>
    <t>Placówki opieki społecznej</t>
  </si>
  <si>
    <t>Miejski Ośrodek Pomocy Społecznej w Łodzi</t>
  </si>
  <si>
    <t>Domy pomocy społecznej</t>
  </si>
  <si>
    <t>Centra Admninistracyjne i Domy Dziecka</t>
  </si>
  <si>
    <t>placówki opieki zdrowotnej</t>
  </si>
  <si>
    <t xml:space="preserve"> Centra Admninistracyjne i Domy Dziecka</t>
  </si>
  <si>
    <t>razem</t>
  </si>
  <si>
    <t>Stowarzyszenie Polaków Represjonowanych przez III Rzeszy</t>
  </si>
  <si>
    <t>Domy rodzinne</t>
  </si>
  <si>
    <t>Klub Lokalnej Integracji "LONIA", ul. Obornicka 25/23, 91-039 Łódź</t>
  </si>
  <si>
    <t>Towarzystwo Przyjaciół Niepełnosprawnych Środowiskowy Dom Samopomocy ul. Pabianicka 132, 93-410 Łódź</t>
  </si>
  <si>
    <t>Dom Pomocy Społecznej ul. Narutowicza 114, 90-145 Łódź</t>
  </si>
  <si>
    <t>Niepubliczny Dom Pomocy Społecznej Sióstr Służebniczek NMP ul. Kosynierów Gdyńskich 20, 93-357 Łódź</t>
  </si>
  <si>
    <t>Stowarzyszenie Centrum Wsparcia Terapeutycznego ul. Pomorska 54, 91-408 Łódź</t>
  </si>
  <si>
    <t>Stowarzyszenie Ewangelizacyjno-Charytatywne "Mocni w Duchu" ul. Sienkiewicza 60, 90-057 Łódź</t>
  </si>
  <si>
    <t>Środowiskowy Dom Samopomocy ul. Karolewska 70/76, 94-023 Łódź</t>
  </si>
  <si>
    <t>Środowiskowy Dom Samopomocy "PRZYSTAŃ" ul. Próchnika 7, 90-408 Łodź</t>
  </si>
  <si>
    <t>Zespół Opiekuńczo-Wychowawczy "Ochronka Bałucka" Sióstr Salezjanek ul. Brauna 5, 91-745 Łódź</t>
  </si>
  <si>
    <t>Specjalny Ośrodek Wsparcia dla Ofiar Przemocy w Rodzinie ul. Franciszkańska 85, 91-837 Łódź</t>
  </si>
  <si>
    <t>Środowiskowy Dom Samopomocy ul. Chocianowicka 198, 93-460 Łódź</t>
  </si>
  <si>
    <t>Międzynarodowe Stowarzyszenie Pomocy "Słyszę Serce" ul. Skarbowa 28, 91-473 Łódź</t>
  </si>
  <si>
    <t>Stowarzyszenie Małych Dzieci ul. Kopcińskiego 1/3, 90-242 Łódź</t>
  </si>
  <si>
    <t>Zgromadzenie Sióstr Urszulanek SJK Dom Zakonny ul. Obywatelska 60, 93-562 Łódź</t>
  </si>
  <si>
    <t>Stowarzyszenie Towarzystwo Przyjaciół Dzieci Oddział Dzielnicowy Łódź-Górna ul. Podhalańska 2a, 93-224 Łódź</t>
  </si>
  <si>
    <t>Stowarzyszenie Towarzystwo Przyjaciół Dzieci Oddział Dzielnicowy Łódź-Polesie ul. Gdańska 150, 90-536 Łódź</t>
  </si>
  <si>
    <t>Stowarzyszenie Oratorium im. św. Dominika Savio ul. Wodna 36, 90-046 Łódź</t>
  </si>
  <si>
    <t>Środowiskowy Dom Samopomocy Towarzystwo Przyjaciół Niepełnosprawnych ul. Staszica 1/3, 91-746 Łódź</t>
  </si>
  <si>
    <t>Dom Dziecka Nr 4 w Łodzi, ul. Marysińska 100, 91-851 Łódź</t>
  </si>
  <si>
    <t>Dom Dziecka Nr 5 w Łodzi, ul. Małachowskiego 74, 90-159 Łódź</t>
  </si>
  <si>
    <t>Dom Dziecka Nr 11 w Łodzi, ul. Wólczańska 251 lok. 2u, 93-03</t>
  </si>
  <si>
    <t>Dom Dziecka Nr 12 w Łodzi, ul. Wólczańska 251 lok. 4u, 93-035 Łódź</t>
  </si>
  <si>
    <t>Dom Dziecka Nr 13 w Łodzi, ul. Wygodna 20, 94-024 Łódź</t>
  </si>
  <si>
    <t>Dom Dziecka Nr 14 w Łodzi, ul. Gdańska 95 m 4, 90-613 Łódź</t>
  </si>
  <si>
    <t>Rodzinny Dom "Giewont" ul. Giewont 28a, 92-116 Łódź</t>
  </si>
  <si>
    <t>Pogotowie Opiekuńcze Nr 1, ul. Krokusowa 15/17, 92-101 Łódź</t>
  </si>
  <si>
    <t>Pogotowie Opiekuńcze Nr 2, ul. Pawilońska 2/4, 91-4871 Łódź</t>
  </si>
  <si>
    <t>Fundacja Dom w Łodzi, ul. Wierzbowa 13, 91-426 Łódź</t>
  </si>
  <si>
    <t>Dom Dziecka Nr 1 w Łodzi, ul. Aleksandrowska 123, 91-224 Łódź</t>
  </si>
  <si>
    <t>Dom Dziecka Nr 3 „Słoneczna Polana” w Łodzi, ul. Sowińskiego 3, 91-485 Łódź</t>
  </si>
  <si>
    <t>Dom Dziecka Nr 6 w Łodzi, ul. Bednarska 15, 93-030 Łódź</t>
  </si>
  <si>
    <t>Dom Dziecka Nr 15 w Łodzi, ul. Kilińskiego 206, 93-106 Łódź</t>
  </si>
  <si>
    <t>Dom Dziecka Nr 7 w Łodzi, ul. Przyszkole 38, 93-552 Łódź</t>
  </si>
  <si>
    <t>Dom Dziecka Nr 9 w Łodzi Dom Międzypokoleniowy „Bednarska”, ul. Bednarska 15a, 93-030 Łódź</t>
  </si>
  <si>
    <t>Dom Dziecka Nr 16 w Łodzi, ul. Brzozowskiego 3, 93-552 Łódź</t>
  </si>
  <si>
    <t>Dom Rodzinny „Ciechocińska”, ul. Ciechocińska10, 93-459 Łódź</t>
  </si>
  <si>
    <t>Dom Dziecka dla Małych Dzieci, ul. Drużynowa 3/5, 94-226 Łódź</t>
  </si>
  <si>
    <t>Dom „Anielisko”, ul. Kościuszki 48, 90-427 Łódź</t>
  </si>
  <si>
    <t>Dom Dziecka im Laury Meozzi w Łodzi, ul. Mieczysława Brauna 5, 91-745 Łódź</t>
  </si>
  <si>
    <t>"Dom dla Dzieci "Moje Drzewko Pomarańczowe", ul. Dąbrowskiego 87,93-271 Łódź</t>
  </si>
  <si>
    <t>Rodziny zastępcze (osoby fizyczne)</t>
  </si>
  <si>
    <t>Pogotowia opiekuńcze</t>
  </si>
  <si>
    <t>Agencja Ochrony "Eskort" Sp. z o.o.</t>
  </si>
  <si>
    <t>"Dom Pomocy Społecznej ""Pogodna Jesień"" w Łodzi"</t>
  </si>
  <si>
    <t>"BIG ANDY" Andrzej Sumiński</t>
  </si>
  <si>
    <t>Jadwiga Wlazlo Branża Spożywcza</t>
  </si>
  <si>
    <t>OŚRODEK AKTYWIZACJI ZAWODOWEJ I SZKOLEŃ SP.Z O.O.</t>
  </si>
  <si>
    <t>JADWIGA WLAZŁO BRANŻA SPOŻYWCZA</t>
  </si>
  <si>
    <t>Maxi-Food Usługi Gastronomiczne J.Wiśnik</t>
  </si>
  <si>
    <t>Wojewódzka Stacja Ratownictwa Medycznego w Łodzi</t>
  </si>
  <si>
    <t>GASTRO SERWIS Sp. z o.o.</t>
  </si>
  <si>
    <t>Firma H.Skrzydlewska WŁ. Witold Skrzydlewski</t>
  </si>
  <si>
    <t>Spectrum Paweł Borys</t>
  </si>
  <si>
    <t>Przystań Elżbieta Gałkowska</t>
  </si>
  <si>
    <t>Gabinet Fryzur Anna Osenka</t>
  </si>
  <si>
    <t>Pozostałe Jednostki Budżetowe- ogółem</t>
  </si>
  <si>
    <t>Zarząd Lokali Miejskich</t>
  </si>
  <si>
    <t>Zarząd Dróg i Transportu</t>
  </si>
  <si>
    <t>Urząd Miasta Łodzi</t>
  </si>
  <si>
    <t>Powiatowy Urząd Pracy</t>
  </si>
  <si>
    <t>Miejski Ośrodek Sportu i Rekreacji</t>
  </si>
  <si>
    <t>Pozostałe jednostki budżetowe-ogółem</t>
  </si>
  <si>
    <t>Pozostałe jednostki budżetowe- ogółem</t>
  </si>
  <si>
    <t>Zarząd Zieleni Miejskiej</t>
  </si>
  <si>
    <t>Centrum Świadczeń Socjalnych</t>
  </si>
  <si>
    <t>Centrum Usług Wspólnych</t>
  </si>
  <si>
    <t xml:space="preserve">Łódzki Ośrodek Geodezji </t>
  </si>
  <si>
    <t>Miejska Pracownia Urbanistyczna w Łodzi</t>
  </si>
  <si>
    <t>Miejski Zespół Żłobków w Łodzi</t>
  </si>
  <si>
    <t>Klub Sportowy Milan Club Polonia Łódź</t>
  </si>
  <si>
    <t>KS Gwardia</t>
  </si>
  <si>
    <t>KS ELTA</t>
  </si>
  <si>
    <t>ŁKP Kolejarz</t>
  </si>
  <si>
    <t>Uczniowski Klub Sportowy " UKS-SMS"</t>
  </si>
  <si>
    <t>KS ORZEŁ</t>
  </si>
  <si>
    <t>Powiatowy Urząd Pracy w Łodzi</t>
  </si>
  <si>
    <t>Biuro ds. Rewitalizacji</t>
  </si>
  <si>
    <t>Biuro ds. Zarządzania Kadrami</t>
  </si>
  <si>
    <t>Biuro Prezydenta</t>
  </si>
  <si>
    <t>Biuro Promocji Zatrudnienia i Obsługi Działalności Gospodarczej</t>
  </si>
  <si>
    <t>Biuro Rzecznika Prasowego i Nowych Mediów</t>
  </si>
  <si>
    <t>Biuro Rozwoju Przedsiębiorczości i Miejsc Pracy</t>
  </si>
  <si>
    <t>Schronisko dla Zwierząt</t>
  </si>
  <si>
    <t>Straż Miejska w Łodzi</t>
  </si>
  <si>
    <t>Miejskie Przedsiębiorstwo Komunikacyjne - Łódź</t>
  </si>
  <si>
    <t>Widzewskie Domy Kultury</t>
  </si>
  <si>
    <t>Zakład Wodociągów i Kanalizacji</t>
  </si>
  <si>
    <t>Centralne Muzeum Włókiennictwa</t>
  </si>
  <si>
    <t>Port Lotniczy Łódź im. W. Reymonta</t>
  </si>
  <si>
    <t>Miasto-Gmina Stryków</t>
  </si>
  <si>
    <t>Fundacja „Jaś i Małgosia”</t>
  </si>
  <si>
    <t>Stowarzyszenie MONAR</t>
  </si>
  <si>
    <t>Muzeum Tradycji Niepodległościowych</t>
  </si>
  <si>
    <t>Komenda Wojewódzka Policji</t>
  </si>
  <si>
    <t>Centrum Dialogu im. M. Edelmana</t>
  </si>
  <si>
    <t>Stowarzyszenie Hospicjum Łódzkie</t>
  </si>
  <si>
    <t>Region Ziemi Łódzkiej NSZZ „Solidarność”</t>
  </si>
  <si>
    <t>Towarzystwo Przyjaciół Niepełnosprawnych</t>
  </si>
  <si>
    <t>OSP Łagiewniki</t>
  </si>
  <si>
    <t>OSP Mikołajew</t>
  </si>
  <si>
    <t>OSP Łaskowice</t>
  </si>
  <si>
    <t>OSP Wiskitno</t>
  </si>
  <si>
    <t>OSP Nowosolna</t>
  </si>
  <si>
    <t>Teatr Muzyczny</t>
  </si>
  <si>
    <t>Teatr Powszechny</t>
  </si>
  <si>
    <t>Fabryka Sztuki w Łodzi,</t>
  </si>
  <si>
    <t>Teatr Lalek Arlekin</t>
  </si>
  <si>
    <t>"EC1 Łódź - Miasto Kultury" w Łodzi</t>
  </si>
  <si>
    <t>Bałucki Ośrodek Kultury</t>
  </si>
  <si>
    <t>Poleski Ośrodek Sztuki</t>
  </si>
  <si>
    <t>Muzeum Miasta Łodzi</t>
  </si>
  <si>
    <t>Miejska Biblioteka Publiczna - Górna</t>
  </si>
  <si>
    <t>Miejska Biblioteka Publiczna - Bałuty</t>
  </si>
  <si>
    <t>Akademicki Ośrodek Inicjatyw Artystycznych</t>
  </si>
  <si>
    <t>Ośrodek Kultury - Górna</t>
  </si>
  <si>
    <t>Teatr Pinokio</t>
  </si>
  <si>
    <t>Teatr Nowy</t>
  </si>
  <si>
    <t>Miejska Galeria Sztuki</t>
  </si>
  <si>
    <t>Miejska Biblioteka Publiczna w Łodzi</t>
  </si>
  <si>
    <t>Biblioteka Miejska w Łodzi</t>
  </si>
  <si>
    <t>Majątek Gminy</t>
  </si>
  <si>
    <t>GOŚ – wpusty uliczne</t>
  </si>
  <si>
    <t>Centrum Konferencyjno-Wystawiennicze</t>
  </si>
  <si>
    <t>GOŚ Sp. z o.o.</t>
  </si>
  <si>
    <t>Zakład Budowy i Naprawy Urządzeń Melioracyjnych</t>
  </si>
  <si>
    <t>Gościmowice</t>
  </si>
  <si>
    <t>Centralny Szpital Kliniczny Uniwersytetu Medycznego</t>
  </si>
  <si>
    <t>Międzynarodowe Stowarzyszenie Pomocy „Słyszę Serce”</t>
  </si>
  <si>
    <t>Szkoła Mistrzostwa Sportowego</t>
  </si>
  <si>
    <t>Niepubliczny ZOZ Andrzejów</t>
  </si>
  <si>
    <t>Niepubliczny ZOZ Janosik</t>
  </si>
  <si>
    <t>Klub Sportowy SPOŁEM</t>
  </si>
  <si>
    <t>Niepubliczny ZOZ Nowosolna</t>
  </si>
  <si>
    <t>AZS</t>
  </si>
  <si>
    <t>Niepubliczny ZOZ Cereo-Med. Sp. z o.o.</t>
  </si>
  <si>
    <t>Łódzki Klub Jeździecki</t>
  </si>
  <si>
    <t>Eurotenis</t>
  </si>
  <si>
    <t>Łódzka Spółka Infrastrukturalna Sp. z o.o.</t>
  </si>
  <si>
    <t>MPO Sp. z o.o. – Sortownia i stacja przeładunkowa</t>
  </si>
  <si>
    <t>MPO Sp. z o.o. – Składowisko balastu</t>
  </si>
  <si>
    <t>Łódzkie Towarzystwo Strzeleckie „Bractwo Kurkowe”</t>
  </si>
  <si>
    <t>MPO Sp. z o.o. – Punkt Dobrowolnego Dostarczania Odpadów</t>
  </si>
  <si>
    <t>MKS Metalowiec</t>
  </si>
  <si>
    <t>Miejska Arena Kultury i Sportu Sp. z o.o. - hala</t>
  </si>
  <si>
    <t>UKS Anilana</t>
  </si>
  <si>
    <t>F.H. Drewno Sp. z o.o.</t>
  </si>
  <si>
    <t>Rudzki Klub Sportowy</t>
  </si>
  <si>
    <t>CREATOR Sp. z o.o.</t>
  </si>
  <si>
    <t>Klub Sportowy POLONIA</t>
  </si>
  <si>
    <t>Kompleks Wypoczynkowy ARTURÓWEK</t>
  </si>
  <si>
    <t>PPH ANWA</t>
  </si>
  <si>
    <t>Wake @ Roll Park s.c.</t>
  </si>
  <si>
    <t>Gmina Pabianice - grunty</t>
  </si>
  <si>
    <t>Miejska Arena Kultury i Sportu Sp. z o.o. - stadion</t>
  </si>
  <si>
    <t>Spółka Koda Public Relations KODA</t>
  </si>
  <si>
    <t>Zespół Państwowych Szkół Plastycznych</t>
  </si>
  <si>
    <t>Port Lotniczy Łódź im. W. Reymonta - grunty</t>
  </si>
  <si>
    <t>Krzysztof Lewandowski</t>
  </si>
  <si>
    <t>Krzysztof Augustyniak</t>
  </si>
  <si>
    <t>Klub Sportowy Polonia Wydział Sportu</t>
  </si>
  <si>
    <t>Tabela nr 8 - Wartość akcji i udziałów posiadanych przez Miasto Łódź w spółkach</t>
  </si>
  <si>
    <t>Nazwa Spółki</t>
  </si>
  <si>
    <t>"+" zw.
 "-" zm.
Liczby udziałów (akcji)
 (6-3)</t>
  </si>
  <si>
    <t>"+" zw.
 "-" zm.
Wartości udziałów (akcji) w cenie nabycia 
(7-4)</t>
  </si>
  <si>
    <t>"+" zw.
 "-" zm.
Wartości nominalnej udziałów (akcji)
(8-5)</t>
  </si>
  <si>
    <t>Udział % Gminy w kapitale Spółki</t>
  </si>
  <si>
    <t>Otrzymana przez Miasto dywidenda w</t>
  </si>
  <si>
    <t>Załącznik 17B</t>
  </si>
  <si>
    <t>Liczba udziałów (akcji)</t>
  </si>
  <si>
    <t>Wartość udziałów (akcji) w cenie zakupu</t>
  </si>
  <si>
    <t>Wartość nominalna udziałów (akcji)</t>
  </si>
  <si>
    <t>Wartość odpisów aktualizujących wartość udziałów na dzień 01.01…r.</t>
  </si>
  <si>
    <t>Wartość odpisów aktualizujących wartość udziałów na dzień 31.12…r.</t>
  </si>
  <si>
    <t>"+" zw.
 "-" zm.
(17-16)</t>
  </si>
  <si>
    <t>Wartość netto udziałów (akcji) po dokonanej aktualizacji wg stanu na dzień 01.01…r.
(4-16)</t>
  </si>
  <si>
    <t>Wartość netto udziałów (akcji) po dokonanej aktualizacji wg stanu na dzień 31.12…r.
(7-17)</t>
  </si>
  <si>
    <t>Łódzka Specjalna Strefa Ekonomiczna S.A.</t>
  </si>
  <si>
    <t>Łódzki Rynek Hurtowy „Zjazdowa” S. A.</t>
  </si>
  <si>
    <t>Zakład Wodociągów i Kanalizacji Sp. z o.o.</t>
  </si>
  <si>
    <t>Miejskie Przedsiębiorstwo Komunikacyjne - Łódź Sp. z o.o.</t>
  </si>
  <si>
    <t>Miejskie Przedsiębiorstwo Oczyszczania-Łódź Sp. z oo</t>
  </si>
  <si>
    <t>Widzewskie Towarzystwo Budownictwa Społecznego Sp. z o.o.</t>
  </si>
  <si>
    <t>Aqua Park Łódź Sp. z o.o</t>
  </si>
  <si>
    <t>Miejska Arena Kultury i Sportu Sp. z o.o.</t>
  </si>
  <si>
    <t>EXPO-Łódź Sp. z o.o. (CK-W MTŁ Sp. z o.o.)</t>
  </si>
  <si>
    <t>Łódzkie Centrum Filmowe Sp. z o.o.</t>
  </si>
  <si>
    <t>Zakład Drogownictwa i inżynierii Sp. z o.o. w upadłości</t>
  </si>
  <si>
    <t>Grupowa oczyszczalnia Ścieków w Łodzi Sp. z o.o.</t>
  </si>
  <si>
    <t>Port Lotniczy Łódź im. Władysława Reymonta Sp. z o.o.</t>
  </si>
  <si>
    <t>Bionanopark (Łódzki Regionalny Park Naukowo-Technologiczny Sp. z o.o.</t>
  </si>
  <si>
    <t>Camerimage Łódź Center Sp. z o.o. w likwidacji</t>
  </si>
  <si>
    <t>Centrum Medyczne im. dr L. Rydygiera Sp. z o.o.</t>
  </si>
  <si>
    <t>Rosyjski Dom Handloowy Sp. z o.o. (udziały nabyte w drodze spadku)</t>
  </si>
  <si>
    <t>Miejski Ogród Zoologiczny Sp. z o.o.</t>
  </si>
  <si>
    <t>Towarzystwo Ubezpieczeń Wzajemnych</t>
  </si>
  <si>
    <t>Tabela nr 9 - Wartość odpisów aktualizujących wartość udziałów posiadanych przez Miasto Łódź w spółkach</t>
  </si>
  <si>
    <t>Wartość odpisów aktualizujących wartość udziałów na dzień:</t>
  </si>
  <si>
    <t>Wartość netto udziałów (akcji) po dokonanej aktualizacji
(4-16) 
na dzień:</t>
  </si>
  <si>
    <t>Wartość netto udziałów (akcji) po dokonanej aktualizacji 
(7-17)
na dzień:</t>
  </si>
  <si>
    <t>II Liceum Ogólnokształcące im.  Gaberiela Narutowicza</t>
  </si>
  <si>
    <t>III Liceum Ogólnokształcące im.Tadeusza Kościuszki</t>
  </si>
  <si>
    <t>VIII Liceum Ogólnokształcące im. Adama Asnyka</t>
  </si>
  <si>
    <t>XII Liceum Ogólnokształcące im. Stanisława Wyspiańskiego</t>
  </si>
  <si>
    <t>XIII Liceum Ogólnokształcące im. Marii Piotrowiczowej</t>
  </si>
  <si>
    <t>XV Liceum Ogólnokształcące im. Jana Kasprowicza</t>
  </si>
  <si>
    <t>XVIII Liceum Ogólnokształcące im. Jędrzeja Śniadeckiego</t>
  </si>
  <si>
    <t>XXIII Liceum Ogólnokształcące im. ks. prof. Józefa Tischnera</t>
  </si>
  <si>
    <t>XXVI Liceum Ogólnokształcące im. Krzysztofa Kamila Baczyński</t>
  </si>
  <si>
    <t>XXX Liceum Ogólnokształcące im. ks. bp. Ignacego Krasickiego</t>
  </si>
  <si>
    <t>Zespół Szkół Ponadgimnazjalnych nr 5 im. króla Bolesława Chr</t>
  </si>
  <si>
    <t>Zespół Szkół Ponadgimnazjalnych nr9 im. Komisji Edukacji Nar</t>
  </si>
  <si>
    <t>XXXV Liceum Ogólnokształcące</t>
  </si>
  <si>
    <t>XLI Liceum Ogólnokształcące</t>
  </si>
  <si>
    <t>Zespół Szkół Ponadgimnazjalnych nr 1</t>
  </si>
  <si>
    <t>Zespół Szkół Ponadgimnazjalnych nr 2</t>
  </si>
  <si>
    <t>Zespół Szkół Ponadgimnazjalnych nr 4</t>
  </si>
  <si>
    <t>Zespół Szkół Ponadgimnazjalnych nr 6</t>
  </si>
  <si>
    <t>Zespół Szkół Ponadgimnazjalnych nr 7</t>
  </si>
  <si>
    <t>Zespół Szkół Ponadgimnazjalnych nr 12</t>
  </si>
  <si>
    <t>Zespół Szkół Ponadgimnazjalnych nr 17</t>
  </si>
  <si>
    <t>Zespół Szkół Ponadgimnazjalnych nr 18</t>
  </si>
  <si>
    <t>Biuro Inżyniera Miasta</t>
  </si>
  <si>
    <t>Zarząd Gospodarowania Odpadami</t>
  </si>
  <si>
    <t>Zarząd Inwestycji Miejskich</t>
  </si>
  <si>
    <t>Centrum Usług Wspólnych Oświaty w Łodzi</t>
  </si>
  <si>
    <t>Stowarzyszenie "Monar" Ośrodek Leczenia,Terapii i Uzależnień</t>
  </si>
  <si>
    <t>Fabryka Sztuki w Łodzi</t>
  </si>
  <si>
    <t>Miejskie Centrum Medyczne im. Dr. K. Jonschera</t>
  </si>
  <si>
    <t>Krajowe Centrum Ochrony Radiologicznej w Ochronie Zdrowia</t>
  </si>
  <si>
    <t>Łódzkie Centrum Wydarzeń</t>
  </si>
  <si>
    <t>Centrum Medyczne im dr L Rydygiera</t>
  </si>
  <si>
    <t>Stowarzyszenie Centrum Wsparcia Terapeutycznego</t>
  </si>
  <si>
    <t>Międzynarodowe Stowarzyszenie Pomocy "Słyszę Serce"</t>
  </si>
  <si>
    <t>Towarzystwo Przyjaciół Dzieci</t>
  </si>
  <si>
    <t>Towarzystwo Pzyjaciół Dzieci</t>
  </si>
  <si>
    <t>Fundacja "Dom w Łodzi"</t>
  </si>
  <si>
    <t>Stowarzyszenie "Mocni w Duchu" Dom "Anielisko"</t>
  </si>
  <si>
    <t>Fundacja"Instytut Działań Twórczych"</t>
  </si>
  <si>
    <t>Stowarzyszenie Społecznie Zaangażowani</t>
  </si>
  <si>
    <t>Stowarzyszenie Okolic Kultury SOK</t>
  </si>
  <si>
    <t>Międzynarodowa Fundacja Kobiet</t>
  </si>
  <si>
    <t>Fundacja Waldiego "Serce na Dłoni"</t>
  </si>
  <si>
    <t>Polskie Stowarzyszenie na Rzecz Osób z Niepełnosprawnością Intelektualną - Koło w Łodzi</t>
  </si>
  <si>
    <t>Stowarzyszenie Wspierania Rozwoju Dzieci</t>
  </si>
  <si>
    <t>Polskie Stowarzyszenie Żeglarzy Niepełnosprawnych</t>
  </si>
  <si>
    <t>Stowarzyszenie Centrum Promocji i Rozwoju Inicjatyw Obywatelskich "OPUS"</t>
  </si>
  <si>
    <t>Towarzystwo Pomocy im Brata Alberta</t>
  </si>
  <si>
    <t>CARITAS ARCHIDIECEZJI ŁÓDZKIEJ</t>
  </si>
  <si>
    <t>Stowarzyszenie Mieszkańców Osiedla im J Montwiłła Mireckiego</t>
  </si>
  <si>
    <t>Polski Związek Emerytów, Rencistów i Inwalidów w Łodzi</t>
  </si>
  <si>
    <t>Bank Żywności w Łodzi im M Edelmana</t>
  </si>
  <si>
    <t>Stowarzyszenie Związek Gmin i Powiatów Rejonu Łódzkiego</t>
  </si>
  <si>
    <t>Fundacja Lux Pro Monumentis</t>
  </si>
  <si>
    <t>FUNDACJA CENTRUM PRAW KOBIET ODDZIAŁ W ŁODZI</t>
  </si>
  <si>
    <t>Łódzki Sejmik Osób Niepełnosprawnych</t>
  </si>
  <si>
    <t>Łódzka Organizacja Turystyczna</t>
  </si>
  <si>
    <t>Inicjatywa Rozsądnych Polaków</t>
  </si>
  <si>
    <t>Inicjatywa Rozsądnych Polaków - było zdublowane</t>
  </si>
  <si>
    <t>Stowarzyszenie Inicjatywa Rozsądnych Polaków</t>
  </si>
  <si>
    <t>ŁSIM "TOPOGRAFIE"</t>
  </si>
  <si>
    <t>Samorządowe Kolegium Odwoławcze</t>
  </si>
  <si>
    <t>Stowarzyszenie Samopomocowe ABAKUS</t>
  </si>
  <si>
    <t>Łódzkie Towarzystwo Alzheimerowskie</t>
  </si>
  <si>
    <t>Związek Kombatantów Rzeczypospolitej Polskiej i Byłych Więźniów Politycznych</t>
  </si>
  <si>
    <t>Archidiecezja Łódzka</t>
  </si>
  <si>
    <t>Fundacja "Równe Szanse"</t>
  </si>
  <si>
    <t>Fundacja "Szczęśliwej drogi"</t>
  </si>
  <si>
    <t>Fundacja "KAMELOT"</t>
  </si>
  <si>
    <t>Liga Kobiet Polskich, Łódzki Oddział Wojewódzki w Łodzi</t>
  </si>
  <si>
    <t>Fundacja "KRWINKA"</t>
  </si>
  <si>
    <t>Miasto Łódź Wydział Techniczmo-Gospodarczy</t>
  </si>
  <si>
    <t>Katarzyna Kapera RSK-2 Sp. komandytowa</t>
  </si>
  <si>
    <t>ORCHIDEA Marcin Kaczmarski</t>
  </si>
  <si>
    <t>GETPLANT Sp. z o.o. Tomasz Michał Tracz</t>
  </si>
  <si>
    <t>Łódzki Zakład Usług Komunalnych</t>
  </si>
  <si>
    <t>Instytucje Kultury- mienie w weidencji pozabilansowej</t>
  </si>
  <si>
    <t>Domy i ośrodki kultury</t>
  </si>
  <si>
    <t>Muzea</t>
  </si>
  <si>
    <t>Biblioteki</t>
  </si>
  <si>
    <t>Teatry</t>
  </si>
  <si>
    <t>Galerie</t>
  </si>
  <si>
    <t>Pozostałe Instytucje Kultury (EC1 Miasto Kultury, Centrum Dialogu im. Marka Edelmana, Fabryka Sztuki w Łodzi)</t>
  </si>
  <si>
    <t xml:space="preserve">Razem własny majątek Instytucji Kultury </t>
  </si>
  <si>
    <t xml:space="preserve">Tabela  nr 4 - Rzeczowe aktywa trwałe oraz wartości niematerialne i prawne Miasta Łodzi </t>
  </si>
  <si>
    <t>Miejska Galeria Sztuki majątek własny</t>
  </si>
  <si>
    <t>Biblioteka Miejska w Łodzi majatek własny</t>
  </si>
  <si>
    <t>Domy Kultury majatek własny</t>
  </si>
  <si>
    <t>MUZEA majatek własny</t>
  </si>
  <si>
    <t>TEATRY  majątek własny</t>
  </si>
  <si>
    <t>POZOSTAŁE INSTYTUCJE KULTURY (EC1 Łódź Miasto Kultury, Centrum Dialodu im.Marka Edelmana, Fabryka Sztuki w Łodzi)</t>
  </si>
  <si>
    <t>majątek własny</t>
  </si>
  <si>
    <t>Tabela  nr 4 - Rzeczowe aktywa trwałe oraz wartości niematerialne i prawne - majatek pozostały</t>
  </si>
  <si>
    <t>majatek własny</t>
  </si>
  <si>
    <t>InLODZ</t>
  </si>
  <si>
    <t>Łódźkie Centrum Wydarzeń</t>
  </si>
  <si>
    <t>Miasto Łódź</t>
  </si>
  <si>
    <t>Tabela nr 10 - Dochody i należności Miasta Łodzi z tytułu wykonywania prawa własności i posiadania oraz innych praw majątkowych</t>
  </si>
  <si>
    <t xml:space="preserve">Dochody uzyskane 
w okresie          </t>
  </si>
  <si>
    <t>Należności  
wg stanu na dzień</t>
  </si>
  <si>
    <t>Od dnia 2020-01-01 do dnia 2020-12-31*</t>
  </si>
  <si>
    <t>2020-12-31*</t>
  </si>
  <si>
    <t xml:space="preserve">sprzedaż nieruchomości </t>
  </si>
  <si>
    <t>sprzedaż lokali w domach mieszkalnych oraz gruntów 
z nimi związanych</t>
  </si>
  <si>
    <t>sprzedaż garaży</t>
  </si>
  <si>
    <t>sprzedaż lokali użytkowych 
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</si>
  <si>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</si>
  <si>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</si>
  <si>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</si>
  <si>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</si>
  <si>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</si>
  <si>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</t>
  </si>
  <si>
    <t>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</si>
  <si>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</si>
  <si>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</si>
  <si>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</si>
  <si>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</si>
  <si>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</si>
  <si>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
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</si>
  <si>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</si>
  <si>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</si>
  <si>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</si>
  <si>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</si>
  <si>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</si>
  <si>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rPr>
        <sz val="9"/>
        <rFont val="Calibri"/>
        <family val="0"/>
      </rPr>
      <t xml:space="preserve">* zgodne ze sprawozdaniem Rb - 27S i Rb-34S </t>
    </r>
    <r>
      <rPr>
        <i/>
        <sz val="9"/>
        <rFont val="Calibri"/>
        <family val="0"/>
      </rPr>
      <t>(Rb-34S dotyczy tylko placówek oświaty)</t>
    </r>
  </si>
  <si>
    <t>……………………………………….</t>
  </si>
  <si>
    <t>……………………………….</t>
  </si>
  <si>
    <t>…………………………………..</t>
  </si>
  <si>
    <t>Łódzki Ośrodek Geodezji Łódź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</si>
</sst>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  <font>
      <b/>
      <sz val="13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0"/>
      <name val="Calibri"/>
      <family val="0"/>
    </font>
    <font>
      <b/>
      <sz val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i/>
      <sz val="9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2"/>
    </font>
    <font>
      <b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3499799966812134"/>
      </bottom>
    </border>
    <border>
      <left style="thin"/>
      <right style="medium"/>
      <top style="medium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medium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medium"/>
      <top style="thin"/>
      <bottom style="thin">
        <color theme="0" tint="-0.3499799966812134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medium"/>
      <top style="thin">
        <color theme="0" tint="-0.3499799966812134"/>
      </top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>
        <color theme="0" tint="-0.3499799966812134"/>
      </bottom>
    </border>
    <border>
      <left/>
      <right style="thin"/>
      <top style="thin"/>
      <bottom style="thin">
        <color theme="0" tint="-0.3499799966812134"/>
      </bottom>
    </border>
    <border>
      <left/>
      <right style="thin"/>
      <top style="thin">
        <color theme="0" tint="-0.3499799966812134"/>
      </top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indent="2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 indent="2"/>
    </xf>
    <xf numFmtId="0" fontId="6" fillId="0" borderId="22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 indent="1"/>
    </xf>
    <xf numFmtId="3" fontId="6" fillId="0" borderId="2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vertical="top"/>
    </xf>
    <xf numFmtId="0" fontId="8" fillId="0" borderId="25" xfId="0" applyFont="1" applyBorder="1" applyAlignment="1">
      <alignment horizontal="left" vertical="center" wrapText="1" indent="2"/>
    </xf>
    <xf numFmtId="0" fontId="3" fillId="0" borderId="27" xfId="0" applyFont="1" applyBorder="1" applyAlignment="1">
      <alignment vertical="top"/>
    </xf>
    <xf numFmtId="0" fontId="9" fillId="0" borderId="28" xfId="0" applyFont="1" applyBorder="1" applyAlignment="1">
      <alignment horizontal="left" vertical="center" wrapText="1" indent="2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" fontId="2" fillId="0" borderId="24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wrapText="1"/>
    </xf>
    <xf numFmtId="4" fontId="2" fillId="0" borderId="3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 quotePrefix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 quotePrefix="1">
      <alignment horizontal="center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justify" vertical="center" wrapText="1"/>
    </xf>
    <xf numFmtId="3" fontId="0" fillId="0" borderId="25" xfId="0" applyNumberFormat="1" applyFont="1" applyBorder="1" applyAlignment="1">
      <alignment vertical="center"/>
    </xf>
    <xf numFmtId="3" fontId="48" fillId="0" borderId="25" xfId="0" applyNumberFormat="1" applyFont="1" applyBorder="1" applyAlignment="1">
      <alignment vertical="center"/>
    </xf>
    <xf numFmtId="3" fontId="48" fillId="0" borderId="33" xfId="0" applyNumberFormat="1" applyFont="1" applyBorder="1" applyAlignment="1">
      <alignment vertical="center"/>
    </xf>
    <xf numFmtId="0" fontId="54" fillId="0" borderId="3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justify" vertical="center" wrapText="1"/>
    </xf>
    <xf numFmtId="3" fontId="0" fillId="0" borderId="36" xfId="0" applyNumberFormat="1" applyFont="1" applyBorder="1" applyAlignment="1">
      <alignment vertical="center"/>
    </xf>
    <xf numFmtId="3" fontId="48" fillId="0" borderId="36" xfId="0" applyNumberFormat="1" applyFont="1" applyBorder="1" applyAlignment="1">
      <alignment vertical="center"/>
    </xf>
    <xf numFmtId="3" fontId="48" fillId="0" borderId="37" xfId="0" applyNumberFormat="1" applyFont="1" applyBorder="1" applyAlignment="1">
      <alignment vertical="center"/>
    </xf>
    <xf numFmtId="0" fontId="54" fillId="0" borderId="35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0" fontId="54" fillId="34" borderId="26" xfId="0" applyFont="1" applyFill="1" applyBorder="1" applyAlignment="1">
      <alignment horizontal="left" vertical="center" wrapText="1"/>
    </xf>
    <xf numFmtId="0" fontId="54" fillId="0" borderId="39" xfId="0" applyFont="1" applyBorder="1" applyAlignment="1">
      <alignment horizontal="justify" vertical="center" wrapText="1"/>
    </xf>
    <xf numFmtId="0" fontId="54" fillId="34" borderId="34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justify" vertical="center" wrapText="1"/>
    </xf>
    <xf numFmtId="3" fontId="48" fillId="0" borderId="22" xfId="0" applyNumberFormat="1" applyFont="1" applyBorder="1" applyAlignment="1">
      <alignment vertical="center"/>
    </xf>
    <xf numFmtId="3" fontId="48" fillId="0" borderId="41" xfId="0" applyNumberFormat="1" applyFont="1" applyBorder="1" applyAlignment="1">
      <alignment vertical="center"/>
    </xf>
    <xf numFmtId="3" fontId="48" fillId="0" borderId="42" xfId="0" applyNumberFormat="1" applyFont="1" applyBorder="1" applyAlignment="1">
      <alignment vertical="center"/>
    </xf>
    <xf numFmtId="3" fontId="48" fillId="0" borderId="43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Continuous" vertical="center"/>
    </xf>
    <xf numFmtId="0" fontId="3" fillId="33" borderId="46" xfId="0" applyFont="1" applyFill="1" applyBorder="1" applyAlignment="1">
      <alignment horizontal="centerContinuous" vertical="center"/>
    </xf>
    <xf numFmtId="0" fontId="3" fillId="33" borderId="47" xfId="0" applyFont="1" applyFill="1" applyBorder="1" applyAlignment="1">
      <alignment horizontal="centerContinuous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 wrapText="1"/>
    </xf>
    <xf numFmtId="0" fontId="3" fillId="0" borderId="55" xfId="0" applyFont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3" fontId="3" fillId="34" borderId="35" xfId="0" applyNumberFormat="1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5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3" fontId="3" fillId="0" borderId="36" xfId="0" applyNumberFormat="1" applyFont="1" applyBorder="1" applyAlignment="1" applyProtection="1">
      <alignment horizontal="right" vertical="center" wrapText="1"/>
      <protection/>
    </xf>
    <xf numFmtId="3" fontId="3" fillId="0" borderId="37" xfId="0" applyNumberFormat="1" applyFont="1" applyBorder="1" applyAlignment="1" applyProtection="1">
      <alignment horizontal="right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3" fontId="3" fillId="0" borderId="41" xfId="0" applyNumberFormat="1" applyFont="1" applyBorder="1" applyAlignment="1" applyProtection="1">
      <alignment horizontal="right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3" fontId="6" fillId="0" borderId="5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right" vertical="center" wrapText="1"/>
      <protection/>
    </xf>
    <xf numFmtId="0" fontId="2" fillId="0" borderId="61" xfId="0" applyFont="1" applyBorder="1" applyAlignment="1" applyProtection="1">
      <alignment horizontal="right" vertical="center" wrapText="1"/>
      <protection/>
    </xf>
    <xf numFmtId="4" fontId="2" fillId="0" borderId="6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3" fontId="2" fillId="0" borderId="13" xfId="0" applyNumberFormat="1" applyFont="1" applyBorder="1" applyAlignment="1" applyProtection="1">
      <alignment horizontal="right" vertical="center" wrapText="1"/>
      <protection/>
    </xf>
    <xf numFmtId="3" fontId="2" fillId="0" borderId="0" xfId="0" applyNumberFormat="1" applyFont="1" applyBorder="1" applyAlignment="1" applyProtection="1">
      <alignment horizontal="right" vertical="center" wrapText="1"/>
      <protection/>
    </xf>
    <xf numFmtId="4" fontId="2" fillId="0" borderId="63" xfId="0" applyNumberFormat="1" applyFont="1" applyBorder="1" applyAlignment="1" applyProtection="1">
      <alignment horizontal="right" vertical="center" wrapText="1"/>
      <protection/>
    </xf>
    <xf numFmtId="0" fontId="2" fillId="0" borderId="64" xfId="0" applyFont="1" applyBorder="1" applyAlignment="1" applyProtection="1">
      <alignment horizontal="right" vertical="center" wrapText="1"/>
      <protection/>
    </xf>
    <xf numFmtId="3" fontId="2" fillId="0" borderId="25" xfId="0" applyNumberFormat="1" applyFont="1" applyBorder="1" applyAlignment="1" applyProtection="1">
      <alignment horizontal="right" vertical="center" wrapText="1"/>
      <protection/>
    </xf>
    <xf numFmtId="3" fontId="2" fillId="0" borderId="64" xfId="0" applyNumberFormat="1" applyFont="1" applyBorder="1" applyAlignment="1" applyProtection="1">
      <alignment horizontal="right" vertical="center" wrapText="1"/>
      <protection/>
    </xf>
    <xf numFmtId="4" fontId="2" fillId="0" borderId="65" xfId="0" applyNumberFormat="1" applyFont="1" applyBorder="1" applyAlignment="1" applyProtection="1">
      <alignment horizontal="right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3" fontId="2" fillId="0" borderId="22" xfId="0" applyNumberFormat="1" applyFont="1" applyBorder="1" applyAlignment="1" applyProtection="1">
      <alignment horizontal="right" vertical="center" wrapText="1"/>
      <protection/>
    </xf>
    <xf numFmtId="4" fontId="2" fillId="0" borderId="4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3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60" xfId="0" applyNumberFormat="1" applyFont="1" applyBorder="1" applyAlignment="1" applyProtection="1">
      <alignment horizontal="right" vertical="center" wrapText="1"/>
      <protection/>
    </xf>
    <xf numFmtId="3" fontId="4" fillId="0" borderId="25" xfId="0" applyNumberFormat="1" applyFont="1" applyBorder="1" applyAlignment="1" applyProtection="1">
      <alignment horizontal="right" wrapText="1"/>
      <protection/>
    </xf>
    <xf numFmtId="3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3" fontId="2" fillId="0" borderId="34" xfId="0" applyNumberFormat="1" applyFont="1" applyBorder="1" applyAlignment="1" applyProtection="1">
      <alignment horizontal="center" vertical="center" wrapText="1"/>
      <protection/>
    </xf>
    <xf numFmtId="3" fontId="2" fillId="0" borderId="36" xfId="0" applyNumberFormat="1" applyFont="1" applyBorder="1" applyAlignment="1" applyProtection="1">
      <alignment horizontal="center" wrapText="1"/>
      <protection/>
    </xf>
    <xf numFmtId="3" fontId="2" fillId="0" borderId="36" xfId="0" applyNumberFormat="1" applyFont="1" applyBorder="1" applyAlignment="1" applyProtection="1">
      <alignment horizontal="right" vertical="center" wrapText="1"/>
      <protection/>
    </xf>
    <xf numFmtId="3" fontId="2" fillId="35" borderId="36" xfId="0" applyNumberFormat="1" applyFont="1" applyFill="1" applyBorder="1" applyAlignment="1" applyProtection="1">
      <alignment horizontal="right" vertical="center" wrapText="1"/>
      <protection/>
    </xf>
    <xf numFmtId="3" fontId="2" fillId="35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 wrapText="1"/>
      <protection/>
    </xf>
    <xf numFmtId="4" fontId="0" fillId="0" borderId="13" xfId="0" applyNumberFormat="1" applyFont="1" applyBorder="1" applyAlignment="1">
      <alignment horizontal="right" vertical="center"/>
    </xf>
    <xf numFmtId="4" fontId="0" fillId="0" borderId="6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horizontal="right" wrapText="1"/>
      <protection/>
    </xf>
    <xf numFmtId="4" fontId="0" fillId="0" borderId="66" xfId="0" applyNumberFormat="1" applyFont="1" applyBorder="1" applyAlignment="1">
      <alignment horizontal="right" vertical="center"/>
    </xf>
    <xf numFmtId="0" fontId="0" fillId="0" borderId="67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67" xfId="0" applyNumberFormat="1" applyFont="1" applyBorder="1" applyAlignment="1">
      <alignment horizontal="right" vertical="center"/>
    </xf>
    <xf numFmtId="4" fontId="0" fillId="35" borderId="25" xfId="0" applyNumberFormat="1" applyFont="1" applyFill="1" applyBorder="1" applyAlignment="1">
      <alignment horizontal="right" vertical="center"/>
    </xf>
    <xf numFmtId="4" fontId="0" fillId="35" borderId="33" xfId="0" applyNumberFormat="1" applyFont="1" applyFill="1" applyBorder="1" applyAlignment="1">
      <alignment horizontal="right" vertical="center"/>
    </xf>
    <xf numFmtId="0" fontId="0" fillId="0" borderId="68" xfId="0" applyFont="1" applyBorder="1" applyAlignment="1">
      <alignment horizontal="center"/>
    </xf>
    <xf numFmtId="4" fontId="0" fillId="0" borderId="28" xfId="0" applyNumberFormat="1" applyFont="1" applyBorder="1" applyAlignment="1">
      <alignment horizontal="right" vertical="center"/>
    </xf>
    <xf numFmtId="4" fontId="0" fillId="35" borderId="28" xfId="0" applyNumberFormat="1" applyFont="1" applyFill="1" applyBorder="1" applyAlignment="1">
      <alignment horizontal="right" vertical="center"/>
    </xf>
    <xf numFmtId="4" fontId="0" fillId="35" borderId="6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left" vertical="top"/>
      <protection/>
    </xf>
    <xf numFmtId="0" fontId="53" fillId="33" borderId="10" xfId="0" applyFont="1" applyFill="1" applyBorder="1" applyAlignment="1">
      <alignment horizontal="center" vertical="center" wrapText="1"/>
    </xf>
    <xf numFmtId="0" fontId="56" fillId="0" borderId="0" xfId="51" applyFont="1">
      <alignment/>
      <protection/>
    </xf>
    <xf numFmtId="0" fontId="6" fillId="0" borderId="0" xfId="51" applyFont="1" applyAlignment="1" applyProtection="1">
      <alignment horizontal="left"/>
      <protection/>
    </xf>
    <xf numFmtId="0" fontId="3" fillId="0" borderId="0" xfId="51" applyFont="1" applyAlignment="1" applyProtection="1">
      <alignment horizontal="right"/>
      <protection/>
    </xf>
    <xf numFmtId="0" fontId="0" fillId="0" borderId="0" xfId="51" applyFont="1">
      <alignment/>
      <protection/>
    </xf>
    <xf numFmtId="0" fontId="3" fillId="0" borderId="0" xfId="51" applyFont="1" applyProtection="1">
      <alignment/>
      <protection/>
    </xf>
    <xf numFmtId="0" fontId="8" fillId="0" borderId="0" xfId="51" applyFont="1" applyAlignment="1" applyProtection="1">
      <alignment horizontal="right"/>
      <protection/>
    </xf>
    <xf numFmtId="0" fontId="3" fillId="33" borderId="57" xfId="51" applyFont="1" applyFill="1" applyBorder="1" applyAlignment="1" applyProtection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 applyProtection="1">
      <alignment horizontal="center" vertical="center" wrapText="1"/>
      <protection/>
    </xf>
    <xf numFmtId="0" fontId="3" fillId="33" borderId="54" xfId="51" applyFont="1" applyFill="1" applyBorder="1" applyAlignment="1" applyProtection="1">
      <alignment horizontal="center" vertical="center" wrapText="1"/>
      <protection/>
    </xf>
    <xf numFmtId="0" fontId="7" fillId="0" borderId="58" xfId="51" applyFont="1" applyBorder="1" applyAlignment="1" applyProtection="1">
      <alignment horizontal="center" vertical="center" wrapText="1"/>
      <protection/>
    </xf>
    <xf numFmtId="0" fontId="7" fillId="0" borderId="10" xfId="51" applyFont="1" applyBorder="1" applyAlignment="1" applyProtection="1">
      <alignment horizontal="center" vertical="center" wrapText="1"/>
      <protection/>
    </xf>
    <xf numFmtId="0" fontId="7" fillId="0" borderId="56" xfId="51" applyFont="1" applyBorder="1" applyAlignment="1" applyProtection="1">
      <alignment horizontal="center" vertical="center" wrapText="1"/>
      <protection/>
    </xf>
    <xf numFmtId="0" fontId="56" fillId="0" borderId="0" xfId="51" applyFont="1" applyBorder="1">
      <alignment/>
      <protection/>
    </xf>
    <xf numFmtId="3" fontId="3" fillId="0" borderId="34" xfId="51" applyNumberFormat="1" applyFont="1" applyBorder="1" applyAlignment="1" applyProtection="1">
      <alignment horizontal="center" vertical="center" wrapText="1"/>
      <protection/>
    </xf>
    <xf numFmtId="2" fontId="3" fillId="0" borderId="36" xfId="51" applyNumberFormat="1" applyFont="1" applyBorder="1" applyAlignment="1" applyProtection="1">
      <alignment horizontal="left" vertical="center" wrapText="1"/>
      <protection/>
    </xf>
    <xf numFmtId="3" fontId="3" fillId="0" borderId="36" xfId="51" applyNumberFormat="1" applyFont="1" applyBorder="1" applyAlignment="1" applyProtection="1">
      <alignment horizontal="right" vertical="center" wrapText="1"/>
      <protection/>
    </xf>
    <xf numFmtId="3" fontId="3" fillId="0" borderId="37" xfId="51" applyNumberFormat="1" applyFont="1" applyBorder="1" applyAlignment="1" applyProtection="1">
      <alignment horizontal="right" vertical="center" wrapText="1"/>
      <protection/>
    </xf>
    <xf numFmtId="0" fontId="56" fillId="0" borderId="48" xfId="51" applyFont="1" applyBorder="1">
      <alignment/>
      <protection/>
    </xf>
    <xf numFmtId="3" fontId="3" fillId="0" borderId="26" xfId="51" applyNumberFormat="1" applyFont="1" applyBorder="1" applyAlignment="1" applyProtection="1">
      <alignment horizontal="center" vertical="center" wrapText="1"/>
      <protection/>
    </xf>
    <xf numFmtId="3" fontId="3" fillId="0" borderId="22" xfId="51" applyNumberFormat="1" applyFont="1" applyBorder="1" applyAlignment="1" applyProtection="1">
      <alignment horizontal="right" vertical="center" wrapText="1"/>
      <protection/>
    </xf>
    <xf numFmtId="3" fontId="3" fillId="0" borderId="41" xfId="51" applyNumberFormat="1" applyFont="1" applyBorder="1" applyAlignment="1" applyProtection="1">
      <alignment horizontal="right" vertical="center" wrapText="1"/>
      <protection/>
    </xf>
    <xf numFmtId="3" fontId="3" fillId="0" borderId="26" xfId="51" applyNumberFormat="1" applyFont="1" applyBorder="1" applyAlignment="1" applyProtection="1">
      <alignment horizontal="center" vertical="center" wrapText="1"/>
      <protection/>
    </xf>
    <xf numFmtId="2" fontId="3" fillId="0" borderId="22" xfId="51" applyNumberFormat="1" applyFont="1" applyBorder="1" applyAlignment="1" applyProtection="1">
      <alignment horizontal="left" vertical="center" wrapText="1"/>
      <protection/>
    </xf>
    <xf numFmtId="3" fontId="3" fillId="0" borderId="22" xfId="51" applyNumberFormat="1" applyFont="1" applyBorder="1" applyAlignment="1" applyProtection="1">
      <alignment horizontal="right" vertical="center" wrapText="1"/>
      <protection/>
    </xf>
    <xf numFmtId="3" fontId="3" fillId="0" borderId="41" xfId="51" applyNumberFormat="1" applyFont="1" applyBorder="1" applyAlignment="1" applyProtection="1">
      <alignment horizontal="right" vertical="center" wrapText="1"/>
      <protection/>
    </xf>
    <xf numFmtId="1" fontId="6" fillId="0" borderId="58" xfId="51" applyNumberFormat="1" applyFont="1" applyBorder="1" applyAlignment="1" applyProtection="1">
      <alignment horizontal="center" vertical="center" wrapText="1"/>
      <protection/>
    </xf>
    <xf numFmtId="2" fontId="6" fillId="0" borderId="10" xfId="51" applyNumberFormat="1" applyFont="1" applyBorder="1" applyAlignment="1" applyProtection="1">
      <alignment horizontal="left" vertical="center" wrapText="1"/>
      <protection/>
    </xf>
    <xf numFmtId="3" fontId="6" fillId="0" borderId="10" xfId="51" applyNumberFormat="1" applyFont="1" applyBorder="1" applyAlignment="1" applyProtection="1">
      <alignment horizontal="right" vertical="center" wrapText="1"/>
      <protection/>
    </xf>
    <xf numFmtId="0" fontId="0" fillId="0" borderId="46" xfId="51" applyFont="1" applyBorder="1">
      <alignment/>
      <protection/>
    </xf>
    <xf numFmtId="0" fontId="0" fillId="0" borderId="0" xfId="51" applyFont="1" applyAlignment="1">
      <alignment/>
      <protection/>
    </xf>
    <xf numFmtId="3" fontId="0" fillId="0" borderId="46" xfId="51" applyNumberFormat="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56" fillId="0" borderId="0" xfId="51" applyFont="1" applyAlignment="1">
      <alignment horizontal="center" vertical="top"/>
      <protection/>
    </xf>
    <xf numFmtId="0" fontId="0" fillId="0" borderId="0" xfId="51" applyFont="1" applyAlignment="1">
      <alignment horizontal="center" vertical="top"/>
      <protection/>
    </xf>
    <xf numFmtId="0" fontId="0" fillId="0" borderId="0" xfId="51" applyFont="1" applyAlignment="1">
      <alignment horizontal="center" vertical="top" wrapText="1"/>
      <protection/>
    </xf>
    <xf numFmtId="0" fontId="3" fillId="0" borderId="0" xfId="51" applyFont="1" applyAlignment="1" applyProtection="1">
      <alignment wrapText="1"/>
      <protection/>
    </xf>
    <xf numFmtId="0" fontId="10" fillId="0" borderId="0" xfId="51" applyFont="1" applyAlignment="1" applyProtection="1">
      <alignment/>
      <protection/>
    </xf>
    <xf numFmtId="0" fontId="3" fillId="0" borderId="0" xfId="0" applyFont="1" applyAlignment="1">
      <alignment horizontal="right" indent="1"/>
    </xf>
    <xf numFmtId="0" fontId="10" fillId="0" borderId="0" xfId="0" applyFont="1" applyAlignment="1" applyProtection="1">
      <alignment horizontal="left" vertical="top"/>
      <protection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indent="1"/>
    </xf>
    <xf numFmtId="0" fontId="8" fillId="0" borderId="0" xfId="0" applyFont="1" applyAlignment="1" applyProtection="1">
      <alignment horizontal="right"/>
      <protection/>
    </xf>
    <xf numFmtId="3" fontId="3" fillId="0" borderId="34" xfId="0" applyNumberFormat="1" applyFont="1" applyBorder="1" applyAlignment="1" applyProtection="1">
      <alignment horizontal="center" vertical="center" wrapText="1"/>
      <protection/>
    </xf>
    <xf numFmtId="2" fontId="3" fillId="0" borderId="36" xfId="0" applyNumberFormat="1" applyFont="1" applyBorder="1" applyAlignment="1" applyProtection="1">
      <alignment horizontal="left" vertical="center" wrapText="1"/>
      <protection/>
    </xf>
    <xf numFmtId="0" fontId="56" fillId="0" borderId="48" xfId="0" applyFont="1" applyBorder="1" applyAlignment="1">
      <alignment/>
    </xf>
    <xf numFmtId="3" fontId="3" fillId="0" borderId="26" xfId="0" applyNumberFormat="1" applyFont="1" applyBorder="1" applyAlignment="1" applyProtection="1">
      <alignment horizontal="center" vertical="center" wrapText="1"/>
      <protection/>
    </xf>
    <xf numFmtId="2" fontId="3" fillId="0" borderId="22" xfId="0" applyNumberFormat="1" applyFont="1" applyBorder="1" applyAlignment="1" applyProtection="1">
      <alignment horizontal="left" vertical="center" wrapText="1"/>
      <protection/>
    </xf>
    <xf numFmtId="1" fontId="6" fillId="0" borderId="58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0" fontId="0" fillId="0" borderId="46" xfId="0" applyFont="1" applyBorder="1" applyAlignment="1">
      <alignment/>
    </xf>
    <xf numFmtId="2" fontId="3" fillId="0" borderId="36" xfId="0" applyNumberFormat="1" applyFont="1" applyFill="1" applyBorder="1" applyAlignment="1" applyProtection="1">
      <alignment horizontal="left" vertical="center" wrapText="1"/>
      <protection/>
    </xf>
    <xf numFmtId="2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5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indent="1"/>
    </xf>
    <xf numFmtId="0" fontId="10" fillId="0" borderId="0" xfId="5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 horizontal="right" indent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wrapText="1"/>
      <protection/>
    </xf>
    <xf numFmtId="0" fontId="56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3" fontId="0" fillId="0" borderId="46" xfId="0" applyNumberFormat="1" applyFont="1" applyBorder="1" applyAlignment="1">
      <alignment/>
    </xf>
    <xf numFmtId="0" fontId="56" fillId="0" borderId="48" xfId="0" applyFont="1" applyBorder="1" applyAlignment="1">
      <alignment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1" fontId="6" fillId="0" borderId="58" xfId="0" applyNumberFormat="1" applyFont="1" applyBorder="1" applyAlignment="1" applyProtection="1">
      <alignment horizontal="center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2" fontId="3" fillId="0" borderId="22" xfId="0" applyNumberFormat="1" applyFont="1" applyBorder="1" applyAlignment="1" applyProtection="1">
      <alignment horizontal="left" vertical="center" wrapText="1"/>
      <protection/>
    </xf>
    <xf numFmtId="3" fontId="3" fillId="0" borderId="26" xfId="0" applyNumberFormat="1" applyFont="1" applyBorder="1" applyAlignment="1" applyProtection="1">
      <alignment horizontal="center" vertical="center" wrapText="1"/>
      <protection/>
    </xf>
    <xf numFmtId="3" fontId="3" fillId="0" borderId="37" xfId="0" applyNumberFormat="1" applyFont="1" applyBorder="1" applyAlignment="1" applyProtection="1">
      <alignment horizontal="right" vertical="center" wrapText="1"/>
      <protection/>
    </xf>
    <xf numFmtId="3" fontId="3" fillId="0" borderId="36" xfId="0" applyNumberFormat="1" applyFont="1" applyBorder="1" applyAlignment="1" applyProtection="1">
      <alignment horizontal="right" vertical="center" wrapText="1"/>
      <protection/>
    </xf>
    <xf numFmtId="3" fontId="3" fillId="0" borderId="41" xfId="0" applyNumberFormat="1" applyFont="1" applyBorder="1" applyAlignment="1" applyProtection="1">
      <alignment horizontal="righ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3" fontId="3" fillId="0" borderId="36" xfId="0" applyNumberFormat="1" applyFont="1" applyBorder="1" applyAlignment="1" applyProtection="1">
      <alignment horizontal="right" vertical="center" wrapText="1"/>
      <protection/>
    </xf>
    <xf numFmtId="2" fontId="3" fillId="0" borderId="36" xfId="0" applyNumberFormat="1" applyFont="1" applyBorder="1" applyAlignment="1" applyProtection="1">
      <alignment horizontal="left" vertical="center" wrapText="1"/>
      <protection/>
    </xf>
    <xf numFmtId="3" fontId="3" fillId="0" borderId="34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 horizontal="right"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inden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0" fontId="57" fillId="33" borderId="5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70" xfId="0" applyFont="1" applyFill="1" applyBorder="1" applyAlignment="1">
      <alignment horizontal="center" vertical="center" wrapText="1"/>
    </xf>
    <xf numFmtId="0" fontId="57" fillId="33" borderId="69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wrapText="1"/>
    </xf>
    <xf numFmtId="0" fontId="56" fillId="0" borderId="43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2" xfId="0" applyFont="1" applyBorder="1" applyAlignment="1">
      <alignment vertical="center" wrapText="1"/>
    </xf>
    <xf numFmtId="3" fontId="56" fillId="0" borderId="52" xfId="0" applyNumberFormat="1" applyFont="1" applyBorder="1" applyAlignment="1">
      <alignment vertical="center" wrapText="1"/>
    </xf>
    <xf numFmtId="3" fontId="56" fillId="0" borderId="54" xfId="0" applyNumberFormat="1" applyFont="1" applyBorder="1" applyAlignment="1">
      <alignment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6" xfId="0" applyFont="1" applyBorder="1" applyAlignment="1">
      <alignment vertical="center" wrapText="1"/>
    </xf>
    <xf numFmtId="3" fontId="56" fillId="0" borderId="36" xfId="0" applyNumberFormat="1" applyFont="1" applyBorder="1" applyAlignment="1">
      <alignment vertical="center" wrapText="1"/>
    </xf>
    <xf numFmtId="3" fontId="56" fillId="0" borderId="37" xfId="0" applyNumberFormat="1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56" xfId="0" applyNumberFormat="1" applyFont="1" applyBorder="1" applyAlignment="1">
      <alignment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42" xfId="0" applyFont="1" applyBorder="1" applyAlignment="1">
      <alignment vertical="center" wrapText="1"/>
    </xf>
    <xf numFmtId="3" fontId="57" fillId="0" borderId="42" xfId="0" applyNumberFormat="1" applyFont="1" applyBorder="1" applyAlignment="1">
      <alignment vertical="center" wrapText="1"/>
    </xf>
    <xf numFmtId="3" fontId="57" fillId="0" borderId="43" xfId="0" applyNumberFormat="1" applyFont="1" applyBorder="1" applyAlignment="1">
      <alignment vertic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59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60" xfId="0" applyFont="1" applyFill="1" applyBorder="1" applyAlignment="1">
      <alignment horizontal="center" vertical="top" wrapText="1"/>
    </xf>
    <xf numFmtId="0" fontId="56" fillId="0" borderId="43" xfId="0" applyFont="1" applyBorder="1" applyAlignment="1">
      <alignment horizontal="center" vertical="center" wrapText="1"/>
    </xf>
    <xf numFmtId="0" fontId="56" fillId="0" borderId="25" xfId="0" applyFont="1" applyBorder="1" applyAlignment="1">
      <alignment wrapText="1"/>
    </xf>
    <xf numFmtId="3" fontId="56" fillId="0" borderId="25" xfId="0" applyNumberFormat="1" applyFont="1" applyBorder="1" applyAlignment="1">
      <alignment vertical="center" wrapText="1"/>
    </xf>
    <xf numFmtId="3" fontId="56" fillId="0" borderId="33" xfId="0" applyNumberFormat="1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wrapText="1"/>
    </xf>
    <xf numFmtId="3" fontId="56" fillId="0" borderId="13" xfId="0" applyNumberFormat="1" applyFont="1" applyBorder="1" applyAlignment="1">
      <alignment vertical="center" wrapText="1"/>
    </xf>
    <xf numFmtId="3" fontId="56" fillId="0" borderId="60" xfId="0" applyNumberFormat="1" applyFont="1" applyBorder="1" applyAlignment="1">
      <alignment vertical="center" wrapText="1"/>
    </xf>
    <xf numFmtId="0" fontId="57" fillId="0" borderId="42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51" applyFont="1" applyProtection="1">
      <alignment/>
      <protection locked="0"/>
    </xf>
    <xf numFmtId="0" fontId="6" fillId="0" borderId="0" xfId="51" applyFont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justify" vertical="center" wrapText="1"/>
    </xf>
    <xf numFmtId="3" fontId="58" fillId="0" borderId="25" xfId="51" applyNumberFormat="1" applyFont="1" applyBorder="1" applyAlignment="1" applyProtection="1">
      <alignment vertical="center"/>
      <protection locked="0"/>
    </xf>
    <xf numFmtId="3" fontId="58" fillId="0" borderId="33" xfId="51" applyNumberFormat="1" applyFont="1" applyBorder="1" applyAlignment="1" applyProtection="1">
      <alignment vertical="center"/>
      <protection locked="0"/>
    </xf>
    <xf numFmtId="0" fontId="54" fillId="0" borderId="3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justify" vertical="center" wrapText="1"/>
    </xf>
    <xf numFmtId="0" fontId="54" fillId="0" borderId="35" xfId="0" applyFont="1" applyBorder="1" applyAlignment="1">
      <alignment horizontal="left" vertical="center" wrapText="1"/>
    </xf>
    <xf numFmtId="0" fontId="54" fillId="34" borderId="26" xfId="0" applyFont="1" applyFill="1" applyBorder="1" applyAlignment="1">
      <alignment horizontal="left" vertical="center" wrapText="1"/>
    </xf>
    <xf numFmtId="0" fontId="54" fillId="0" borderId="39" xfId="0" applyFont="1" applyBorder="1" applyAlignment="1">
      <alignment horizontal="justify" vertical="center" wrapText="1"/>
    </xf>
    <xf numFmtId="0" fontId="54" fillId="34" borderId="34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justify" vertical="center" wrapText="1"/>
    </xf>
    <xf numFmtId="3" fontId="58" fillId="0" borderId="13" xfId="51" applyNumberFormat="1" applyFont="1" applyBorder="1" applyAlignment="1" applyProtection="1">
      <alignment vertical="center"/>
      <protection locked="0"/>
    </xf>
    <xf numFmtId="3" fontId="58" fillId="0" borderId="60" xfId="51" applyNumberFormat="1" applyFont="1" applyBorder="1" applyAlignment="1" applyProtection="1">
      <alignment vertical="center"/>
      <protection locked="0"/>
    </xf>
    <xf numFmtId="3" fontId="58" fillId="0" borderId="42" xfId="51" applyNumberFormat="1" applyFont="1" applyBorder="1" applyAlignment="1" applyProtection="1">
      <alignment vertical="center"/>
      <protection locked="0"/>
    </xf>
    <xf numFmtId="3" fontId="58" fillId="0" borderId="43" xfId="51" applyNumberFormat="1" applyFont="1" applyBorder="1" applyAlignment="1" applyProtection="1">
      <alignment vertical="center"/>
      <protection locked="0"/>
    </xf>
    <xf numFmtId="3" fontId="0" fillId="0" borderId="0" xfId="51" applyNumberFormat="1" applyFont="1" applyProtection="1">
      <alignment/>
      <protection locked="0"/>
    </xf>
    <xf numFmtId="4" fontId="0" fillId="0" borderId="43" xfId="51" applyNumberFormat="1" applyFont="1" applyBorder="1" applyAlignment="1" applyProtection="1">
      <alignment horizontal="center" vertical="center"/>
      <protection locked="0"/>
    </xf>
    <xf numFmtId="0" fontId="55" fillId="0" borderId="0" xfId="51" applyFont="1" applyProtection="1">
      <alignment/>
      <protection locked="0"/>
    </xf>
    <xf numFmtId="0" fontId="0" fillId="0" borderId="0" xfId="51" applyProtection="1">
      <alignment/>
      <protection locked="0"/>
    </xf>
    <xf numFmtId="0" fontId="0" fillId="0" borderId="0" xfId="51">
      <alignment/>
      <protection/>
    </xf>
    <xf numFmtId="0" fontId="53" fillId="33" borderId="10" xfId="51" applyFont="1" applyFill="1" applyBorder="1" applyAlignment="1" applyProtection="1">
      <alignment horizontal="center" vertical="center" wrapText="1"/>
      <protection locked="0"/>
    </xf>
    <xf numFmtId="0" fontId="54" fillId="0" borderId="31" xfId="51" applyFont="1" applyBorder="1" applyAlignment="1" applyProtection="1">
      <alignment horizontal="left" vertical="center" wrapText="1"/>
      <protection locked="0"/>
    </xf>
    <xf numFmtId="0" fontId="54" fillId="0" borderId="32" xfId="51" applyFont="1" applyBorder="1" applyAlignment="1" applyProtection="1">
      <alignment horizontal="justify" vertical="center" wrapText="1"/>
      <protection locked="0"/>
    </xf>
    <xf numFmtId="3" fontId="0" fillId="0" borderId="25" xfId="51" applyNumberFormat="1" applyBorder="1" applyAlignment="1" applyProtection="1">
      <alignment vertical="center"/>
      <protection locked="0"/>
    </xf>
    <xf numFmtId="3" fontId="0" fillId="0" borderId="33" xfId="51" applyNumberFormat="1" applyBorder="1" applyAlignment="1" applyProtection="1">
      <alignment vertical="center"/>
      <protection locked="0"/>
    </xf>
    <xf numFmtId="0" fontId="54" fillId="0" borderId="34" xfId="51" applyFont="1" applyBorder="1" applyAlignment="1" applyProtection="1">
      <alignment horizontal="left" vertical="center" wrapText="1"/>
      <protection locked="0"/>
    </xf>
    <xf numFmtId="0" fontId="54" fillId="0" borderId="35" xfId="51" applyFont="1" applyBorder="1" applyAlignment="1" applyProtection="1">
      <alignment horizontal="justify" vertical="center" wrapText="1"/>
      <protection locked="0"/>
    </xf>
    <xf numFmtId="3" fontId="0" fillId="0" borderId="36" xfId="51" applyNumberFormat="1" applyBorder="1" applyAlignment="1" applyProtection="1">
      <alignment vertical="center"/>
      <protection locked="0"/>
    </xf>
    <xf numFmtId="3" fontId="0" fillId="0" borderId="36" xfId="51" applyNumberFormat="1" applyBorder="1" applyAlignment="1">
      <alignment vertical="center"/>
      <protection/>
    </xf>
    <xf numFmtId="0" fontId="54" fillId="0" borderId="35" xfId="51" applyFont="1" applyBorder="1" applyAlignment="1" applyProtection="1">
      <alignment horizontal="left" vertical="center" wrapText="1"/>
      <protection locked="0"/>
    </xf>
    <xf numFmtId="3" fontId="0" fillId="0" borderId="22" xfId="51" applyNumberFormat="1" applyBorder="1" applyAlignment="1" applyProtection="1">
      <alignment vertical="center"/>
      <protection locked="0"/>
    </xf>
    <xf numFmtId="3" fontId="0" fillId="0" borderId="35" xfId="51" applyNumberFormat="1" applyBorder="1" applyAlignment="1">
      <alignment vertical="center"/>
      <protection/>
    </xf>
    <xf numFmtId="3" fontId="0" fillId="0" borderId="38" xfId="51" applyNumberFormat="1" applyBorder="1" applyAlignment="1" applyProtection="1">
      <alignment vertical="center"/>
      <protection locked="0"/>
    </xf>
    <xf numFmtId="3" fontId="0" fillId="0" borderId="25" xfId="51" applyNumberFormat="1" applyFont="1" applyBorder="1" applyAlignment="1" applyProtection="1">
      <alignment vertical="center"/>
      <protection locked="0"/>
    </xf>
    <xf numFmtId="0" fontId="54" fillId="34" borderId="26" xfId="51" applyFont="1" applyFill="1" applyBorder="1" applyAlignment="1" applyProtection="1">
      <alignment horizontal="left" vertical="center" wrapText="1"/>
      <protection locked="0"/>
    </xf>
    <xf numFmtId="0" fontId="54" fillId="0" borderId="39" xfId="51" applyFont="1" applyBorder="1" applyAlignment="1" applyProtection="1">
      <alignment horizontal="justify" vertical="center" wrapText="1"/>
      <protection locked="0"/>
    </xf>
    <xf numFmtId="0" fontId="54" fillId="34" borderId="34" xfId="51" applyFont="1" applyFill="1" applyBorder="1" applyAlignment="1" applyProtection="1">
      <alignment horizontal="left" vertical="center" wrapText="1"/>
      <protection locked="0"/>
    </xf>
    <xf numFmtId="0" fontId="54" fillId="34" borderId="12" xfId="51" applyFont="1" applyFill="1" applyBorder="1" applyAlignment="1" applyProtection="1">
      <alignment horizontal="left" vertical="center" wrapText="1"/>
      <protection locked="0"/>
    </xf>
    <xf numFmtId="0" fontId="54" fillId="0" borderId="40" xfId="51" applyFont="1" applyBorder="1" applyAlignment="1" applyProtection="1">
      <alignment horizontal="justify" vertical="center" wrapText="1"/>
      <protection locked="0"/>
    </xf>
    <xf numFmtId="3" fontId="2" fillId="0" borderId="22" xfId="51" applyNumberFormat="1" applyFont="1" applyFill="1" applyBorder="1" applyAlignment="1" applyProtection="1">
      <alignment vertical="center"/>
      <protection locked="0"/>
    </xf>
    <xf numFmtId="3" fontId="0" fillId="0" borderId="22" xfId="51" applyNumberFormat="1" applyBorder="1" applyAlignment="1">
      <alignment vertical="center"/>
      <protection/>
    </xf>
    <xf numFmtId="3" fontId="0" fillId="0" borderId="13" xfId="51" applyNumberFormat="1" applyBorder="1" applyAlignment="1" applyProtection="1">
      <alignment vertical="center"/>
      <protection locked="0"/>
    </xf>
    <xf numFmtId="3" fontId="48" fillId="0" borderId="42" xfId="51" applyNumberFormat="1" applyFont="1" applyBorder="1" applyAlignment="1" applyProtection="1">
      <alignment vertical="center"/>
      <protection locked="0"/>
    </xf>
    <xf numFmtId="3" fontId="48" fillId="0" borderId="43" xfId="51" applyNumberFormat="1" applyFont="1" applyBorder="1" applyAlignment="1" applyProtection="1">
      <alignment vertical="center"/>
      <protection locked="0"/>
    </xf>
    <xf numFmtId="4" fontId="0" fillId="0" borderId="42" xfId="51" applyNumberFormat="1" applyBorder="1" applyAlignment="1" applyProtection="1">
      <alignment horizontal="center" vertical="center"/>
      <protection locked="0"/>
    </xf>
    <xf numFmtId="4" fontId="0" fillId="0" borderId="42" xfId="51" applyNumberFormat="1" applyBorder="1" applyAlignment="1" applyProtection="1">
      <alignment vertical="center"/>
      <protection locked="0"/>
    </xf>
    <xf numFmtId="4" fontId="0" fillId="0" borderId="43" xfId="51" applyNumberFormat="1" applyBorder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left" vertical="top"/>
      <protection locked="0"/>
    </xf>
    <xf numFmtId="0" fontId="2" fillId="0" borderId="0" xfId="51" applyFont="1" applyAlignment="1" applyProtection="1">
      <alignment/>
      <protection locked="0"/>
    </xf>
    <xf numFmtId="0" fontId="3" fillId="0" borderId="0" xfId="51" applyFont="1" applyAlignment="1" applyProtection="1">
      <alignment horizontal="right"/>
      <protection locked="0"/>
    </xf>
    <xf numFmtId="0" fontId="54" fillId="0" borderId="35" xfId="51" applyFont="1" applyBorder="1" applyAlignment="1" applyProtection="1">
      <alignment horizontal="center" vertical="center" wrapText="1"/>
      <protection locked="0"/>
    </xf>
    <xf numFmtId="4" fontId="2" fillId="0" borderId="25" xfId="51" applyNumberFormat="1" applyFont="1" applyBorder="1" applyAlignment="1" applyProtection="1">
      <alignment vertical="center"/>
      <protection locked="0"/>
    </xf>
    <xf numFmtId="4" fontId="2" fillId="0" borderId="33" xfId="51" applyNumberFormat="1" applyFont="1" applyBorder="1" applyAlignment="1" applyProtection="1">
      <alignment vertical="center"/>
      <protection locked="0"/>
    </xf>
    <xf numFmtId="4" fontId="0" fillId="0" borderId="36" xfId="51" applyNumberFormat="1" applyFont="1" applyBorder="1" applyAlignment="1" applyProtection="1">
      <alignment vertical="center"/>
      <protection locked="0"/>
    </xf>
    <xf numFmtId="4" fontId="0" fillId="0" borderId="36" xfId="51" applyNumberFormat="1" applyFont="1" applyBorder="1" applyAlignment="1" applyProtection="1">
      <alignment vertical="center"/>
      <protection/>
    </xf>
    <xf numFmtId="4" fontId="0" fillId="0" borderId="25" xfId="51" applyNumberFormat="1" applyFont="1" applyBorder="1" applyAlignment="1" applyProtection="1">
      <alignment vertical="center"/>
      <protection locked="0"/>
    </xf>
    <xf numFmtId="4" fontId="0" fillId="0" borderId="33" xfId="51" applyNumberFormat="1" applyFont="1" applyBorder="1" applyAlignment="1" applyProtection="1">
      <alignment vertical="center"/>
      <protection locked="0"/>
    </xf>
    <xf numFmtId="4" fontId="0" fillId="0" borderId="22" xfId="51" applyNumberFormat="1" applyFont="1" applyBorder="1" applyAlignment="1" applyProtection="1">
      <alignment vertical="center"/>
      <protection locked="0"/>
    </xf>
    <xf numFmtId="4" fontId="0" fillId="0" borderId="35" xfId="51" applyNumberFormat="1" applyFont="1" applyBorder="1" applyAlignment="1" applyProtection="1">
      <alignment vertical="center"/>
      <protection/>
    </xf>
    <xf numFmtId="4" fontId="0" fillId="0" borderId="38" xfId="51" applyNumberFormat="1" applyFont="1" applyBorder="1" applyAlignment="1" applyProtection="1">
      <alignment vertical="center"/>
      <protection locked="0"/>
    </xf>
    <xf numFmtId="4" fontId="0" fillId="0" borderId="22" xfId="51" applyNumberFormat="1" applyFont="1" applyBorder="1" applyAlignment="1" applyProtection="1">
      <alignment vertical="center"/>
      <protection/>
    </xf>
    <xf numFmtId="4" fontId="0" fillId="0" borderId="13" xfId="51" applyNumberFormat="1" applyFont="1" applyBorder="1" applyAlignment="1" applyProtection="1">
      <alignment vertical="center"/>
      <protection locked="0"/>
    </xf>
    <xf numFmtId="4" fontId="48" fillId="0" borderId="42" xfId="51" applyNumberFormat="1" applyFont="1" applyBorder="1" applyAlignment="1" applyProtection="1">
      <alignment vertical="center"/>
      <protection locked="0"/>
    </xf>
    <xf numFmtId="4" fontId="48" fillId="0" borderId="43" xfId="51" applyNumberFormat="1" applyFont="1" applyBorder="1" applyAlignment="1" applyProtection="1">
      <alignment vertical="center"/>
      <protection locked="0"/>
    </xf>
    <xf numFmtId="4" fontId="0" fillId="0" borderId="42" xfId="51" applyNumberFormat="1" applyFont="1" applyBorder="1" applyAlignment="1" applyProtection="1">
      <alignment horizontal="center" vertical="center"/>
      <protection locked="0"/>
    </xf>
    <xf numFmtId="4" fontId="0" fillId="0" borderId="42" xfId="51" applyNumberFormat="1" applyFont="1" applyBorder="1" applyAlignment="1" applyProtection="1">
      <alignment vertical="center"/>
      <protection locked="0"/>
    </xf>
    <xf numFmtId="4" fontId="0" fillId="0" borderId="0" xfId="51" applyNumberFormat="1" applyFont="1" applyProtection="1">
      <alignment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left" vertical="center" wrapText="1"/>
      <protection locked="0"/>
    </xf>
    <xf numFmtId="0" fontId="54" fillId="0" borderId="32" xfId="0" applyFont="1" applyBorder="1" applyAlignment="1" applyProtection="1">
      <alignment horizontal="justify" vertical="center" wrapText="1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3" fontId="0" fillId="0" borderId="33" xfId="0" applyNumberFormat="1" applyFont="1" applyBorder="1" applyAlignment="1" applyProtection="1">
      <alignment vertical="center"/>
      <protection locked="0"/>
    </xf>
    <xf numFmtId="0" fontId="54" fillId="0" borderId="34" xfId="0" applyFont="1" applyBorder="1" applyAlignment="1" applyProtection="1">
      <alignment horizontal="left" vertical="center" wrapText="1"/>
      <protection locked="0"/>
    </xf>
    <xf numFmtId="0" fontId="54" fillId="0" borderId="35" xfId="0" applyFont="1" applyBorder="1" applyAlignment="1" applyProtection="1">
      <alignment horizontal="justify" vertical="center" wrapText="1"/>
      <protection locked="0"/>
    </xf>
    <xf numFmtId="0" fontId="54" fillId="0" borderId="35" xfId="0" applyFont="1" applyBorder="1" applyAlignment="1" applyProtection="1">
      <alignment horizontal="left" vertical="center" wrapText="1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54" fillId="34" borderId="26" xfId="0" applyFont="1" applyFill="1" applyBorder="1" applyAlignment="1" applyProtection="1">
      <alignment horizontal="left" vertical="center" wrapText="1"/>
      <protection locked="0"/>
    </xf>
    <xf numFmtId="0" fontId="54" fillId="0" borderId="39" xfId="0" applyFont="1" applyBorder="1" applyAlignment="1" applyProtection="1">
      <alignment horizontal="justify" vertical="center" wrapText="1"/>
      <protection locked="0"/>
    </xf>
    <xf numFmtId="0" fontId="54" fillId="34" borderId="34" xfId="0" applyFont="1" applyFill="1" applyBorder="1" applyAlignment="1" applyProtection="1">
      <alignment horizontal="left" vertical="center" wrapText="1"/>
      <protection locked="0"/>
    </xf>
    <xf numFmtId="0" fontId="54" fillId="34" borderId="12" xfId="0" applyFont="1" applyFill="1" applyBorder="1" applyAlignment="1" applyProtection="1">
      <alignment horizontal="left" vertical="center" wrapText="1"/>
      <protection locked="0"/>
    </xf>
    <xf numFmtId="0" fontId="54" fillId="0" borderId="40" xfId="0" applyFont="1" applyBorder="1" applyAlignment="1" applyProtection="1">
      <alignment horizontal="justify" vertical="center" wrapText="1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vertical="center"/>
      <protection locked="0"/>
    </xf>
    <xf numFmtId="4" fontId="0" fillId="0" borderId="43" xfId="0" applyNumberFormat="1" applyFont="1" applyBorder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12" fillId="36" borderId="10" xfId="51" applyFont="1" applyFill="1" applyBorder="1" applyAlignment="1" applyProtection="1">
      <alignment horizontal="center" vertical="center" wrapText="1"/>
      <protection locked="0"/>
    </xf>
    <xf numFmtId="0" fontId="13" fillId="0" borderId="31" xfId="51" applyFont="1" applyBorder="1" applyAlignment="1" applyProtection="1">
      <alignment horizontal="left" vertical="center" wrapText="1"/>
      <protection locked="0"/>
    </xf>
    <xf numFmtId="0" fontId="13" fillId="0" borderId="32" xfId="51" applyFont="1" applyBorder="1" applyAlignment="1" applyProtection="1">
      <alignment horizontal="left" vertical="center" wrapText="1"/>
      <protection locked="0"/>
    </xf>
    <xf numFmtId="3" fontId="0" fillId="0" borderId="33" xfId="51" applyNumberFormat="1" applyFont="1" applyBorder="1" applyAlignment="1" applyProtection="1">
      <alignment vertical="center"/>
      <protection locked="0"/>
    </xf>
    <xf numFmtId="0" fontId="13" fillId="0" borderId="34" xfId="51" applyFont="1" applyBorder="1" applyAlignment="1" applyProtection="1">
      <alignment horizontal="left" vertical="center" wrapText="1"/>
      <protection locked="0"/>
    </xf>
    <xf numFmtId="0" fontId="13" fillId="0" borderId="35" xfId="51" applyFont="1" applyBorder="1" applyAlignment="1" applyProtection="1">
      <alignment horizontal="left" vertical="center" wrapText="1"/>
      <protection locked="0"/>
    </xf>
    <xf numFmtId="0" fontId="13" fillId="37" borderId="26" xfId="51" applyFont="1" applyFill="1" applyBorder="1" applyAlignment="1" applyProtection="1">
      <alignment horizontal="left" vertical="center" wrapText="1"/>
      <protection locked="0"/>
    </xf>
    <xf numFmtId="0" fontId="13" fillId="0" borderId="39" xfId="51" applyFont="1" applyBorder="1" applyAlignment="1" applyProtection="1">
      <alignment horizontal="left" vertical="center" wrapText="1"/>
      <protection locked="0"/>
    </xf>
    <xf numFmtId="0" fontId="13" fillId="37" borderId="34" xfId="51" applyFont="1" applyFill="1" applyBorder="1" applyAlignment="1" applyProtection="1">
      <alignment horizontal="left" vertical="center" wrapText="1"/>
      <protection locked="0"/>
    </xf>
    <xf numFmtId="0" fontId="13" fillId="37" borderId="12" xfId="51" applyFont="1" applyFill="1" applyBorder="1" applyAlignment="1" applyProtection="1">
      <alignment horizontal="left" vertical="center" wrapText="1"/>
      <protection locked="0"/>
    </xf>
    <xf numFmtId="0" fontId="13" fillId="0" borderId="40" xfId="51" applyFont="1" applyBorder="1" applyAlignment="1" applyProtection="1">
      <alignment horizontal="left" vertical="center" wrapText="1"/>
      <protection locked="0"/>
    </xf>
    <xf numFmtId="3" fontId="14" fillId="0" borderId="42" xfId="51" applyNumberFormat="1" applyFont="1" applyBorder="1" applyAlignment="1" applyProtection="1">
      <alignment vertical="center"/>
      <protection locked="0"/>
    </xf>
    <xf numFmtId="0" fontId="15" fillId="0" borderId="0" xfId="51" applyFont="1" applyProtection="1">
      <alignment/>
      <protection locked="0"/>
    </xf>
    <xf numFmtId="0" fontId="54" fillId="0" borderId="39" xfId="51" applyFont="1" applyBorder="1" applyAlignment="1" applyProtection="1">
      <alignment horizontal="left" vertical="center" wrapText="1"/>
      <protection locked="0"/>
    </xf>
    <xf numFmtId="0" fontId="0" fillId="0" borderId="0" xfId="52">
      <alignment/>
      <protection/>
    </xf>
    <xf numFmtId="0" fontId="48" fillId="0" borderId="0" xfId="52" applyFont="1">
      <alignment/>
      <protection/>
    </xf>
    <xf numFmtId="0" fontId="6" fillId="0" borderId="0" xfId="52" applyFont="1" applyAlignment="1" applyProtection="1">
      <alignment horizontal="center"/>
      <protection locked="0"/>
    </xf>
    <xf numFmtId="0" fontId="0" fillId="0" borderId="0" xfId="52" applyProtection="1">
      <alignment/>
      <protection locked="0"/>
    </xf>
    <xf numFmtId="0" fontId="6" fillId="0" borderId="0" xfId="52" applyFont="1" applyProtection="1">
      <alignment/>
      <protection locked="0"/>
    </xf>
    <xf numFmtId="0" fontId="53" fillId="33" borderId="10" xfId="52" applyFont="1" applyFill="1" applyBorder="1" applyAlignment="1" applyProtection="1">
      <alignment horizontal="center" vertical="center" wrapText="1"/>
      <protection locked="0"/>
    </xf>
    <xf numFmtId="0" fontId="54" fillId="0" borderId="31" xfId="52" applyFont="1" applyBorder="1" applyAlignment="1" applyProtection="1">
      <alignment horizontal="left" vertical="center" wrapText="1"/>
      <protection locked="0"/>
    </xf>
    <xf numFmtId="0" fontId="54" fillId="0" borderId="32" xfId="51" applyFont="1" applyBorder="1" applyAlignment="1" applyProtection="1">
      <alignment horizontal="left" vertical="center" wrapText="1"/>
      <protection locked="0"/>
    </xf>
    <xf numFmtId="3" fontId="0" fillId="0" borderId="25" xfId="52" applyNumberFormat="1" applyBorder="1" applyAlignment="1" applyProtection="1">
      <alignment vertical="center"/>
      <protection locked="0"/>
    </xf>
    <xf numFmtId="3" fontId="0" fillId="0" borderId="33" xfId="52" applyNumberFormat="1" applyBorder="1" applyAlignment="1" applyProtection="1">
      <alignment vertical="center"/>
      <protection locked="0"/>
    </xf>
    <xf numFmtId="0" fontId="54" fillId="0" borderId="34" xfId="52" applyFont="1" applyBorder="1" applyAlignment="1" applyProtection="1">
      <alignment horizontal="left" vertical="center" wrapText="1"/>
      <protection locked="0"/>
    </xf>
    <xf numFmtId="0" fontId="54" fillId="34" borderId="26" xfId="52" applyFont="1" applyFill="1" applyBorder="1" applyAlignment="1" applyProtection="1">
      <alignment horizontal="left" vertical="center" wrapText="1"/>
      <protection locked="0"/>
    </xf>
    <xf numFmtId="0" fontId="54" fillId="34" borderId="34" xfId="52" applyFont="1" applyFill="1" applyBorder="1" applyAlignment="1" applyProtection="1">
      <alignment horizontal="left" vertical="center" wrapText="1"/>
      <protection locked="0"/>
    </xf>
    <xf numFmtId="0" fontId="54" fillId="34" borderId="12" xfId="52" applyFont="1" applyFill="1" applyBorder="1" applyAlignment="1" applyProtection="1">
      <alignment horizontal="left" vertical="center" wrapText="1"/>
      <protection locked="0"/>
    </xf>
    <xf numFmtId="0" fontId="54" fillId="0" borderId="40" xfId="51" applyFont="1" applyBorder="1" applyAlignment="1" applyProtection="1">
      <alignment horizontal="left" vertical="center" wrapText="1"/>
      <protection locked="0"/>
    </xf>
    <xf numFmtId="3" fontId="48" fillId="0" borderId="42" xfId="52" applyNumberFormat="1" applyFont="1" applyBorder="1" applyAlignment="1" applyProtection="1">
      <alignment vertical="center"/>
      <protection locked="0"/>
    </xf>
    <xf numFmtId="4" fontId="0" fillId="0" borderId="42" xfId="52" applyNumberFormat="1" applyBorder="1" applyAlignment="1" applyProtection="1">
      <alignment horizontal="center" vertical="center"/>
      <protection locked="0"/>
    </xf>
    <xf numFmtId="4" fontId="0" fillId="0" borderId="42" xfId="52" applyNumberFormat="1" applyBorder="1" applyAlignment="1" applyProtection="1">
      <alignment vertical="center"/>
      <protection locked="0"/>
    </xf>
    <xf numFmtId="4" fontId="0" fillId="0" borderId="43" xfId="52" applyNumberFormat="1" applyBorder="1" applyAlignment="1" applyProtection="1">
      <alignment horizontal="center" vertical="center"/>
      <protection locked="0"/>
    </xf>
    <xf numFmtId="0" fontId="55" fillId="0" borderId="0" xfId="52" applyFont="1" applyProtection="1">
      <alignment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 quotePrefix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wrapText="1"/>
      <protection/>
    </xf>
    <xf numFmtId="3" fontId="3" fillId="0" borderId="52" xfId="0" applyNumberFormat="1" applyFont="1" applyBorder="1" applyAlignment="1" applyProtection="1">
      <alignment horizontal="right" vertical="center" wrapText="1"/>
      <protection/>
    </xf>
    <xf numFmtId="3" fontId="3" fillId="0" borderId="54" xfId="0" applyNumberFormat="1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3" fontId="3" fillId="0" borderId="41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wrapText="1"/>
      <protection/>
    </xf>
    <xf numFmtId="3" fontId="3" fillId="0" borderId="13" xfId="0" applyNumberFormat="1" applyFont="1" applyBorder="1" applyAlignment="1" applyProtection="1">
      <alignment horizontal="right" vertical="center" wrapText="1"/>
      <protection/>
    </xf>
    <xf numFmtId="3" fontId="3" fillId="0" borderId="60" xfId="0" applyNumberFormat="1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wrapText="1"/>
      <protection/>
    </xf>
    <xf numFmtId="3" fontId="3" fillId="0" borderId="25" xfId="0" applyNumberFormat="1" applyFont="1" applyBorder="1" applyAlignment="1" applyProtection="1">
      <alignment horizontal="right" vertical="center" wrapText="1"/>
      <protection/>
    </xf>
    <xf numFmtId="3" fontId="3" fillId="0" borderId="33" xfId="0" applyNumberFormat="1" applyFont="1" applyBorder="1" applyAlignment="1" applyProtection="1">
      <alignment horizontal="right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0" fontId="3" fillId="0" borderId="74" xfId="0" applyFont="1" applyBorder="1" applyAlignment="1" applyProtection="1">
      <alignment horizontal="centerContinuous" vertical="center"/>
      <protection/>
    </xf>
    <xf numFmtId="0" fontId="6" fillId="0" borderId="71" xfId="0" applyFont="1" applyBorder="1" applyAlignment="1" applyProtection="1">
      <alignment horizontal="centerContinuous" vertical="center"/>
      <protection/>
    </xf>
    <xf numFmtId="3" fontId="3" fillId="0" borderId="42" xfId="0" applyNumberFormat="1" applyFont="1" applyBorder="1" applyAlignment="1" applyProtection="1">
      <alignment horizontal="right" vertical="center" wrapText="1"/>
      <protection/>
    </xf>
    <xf numFmtId="3" fontId="3" fillId="0" borderId="4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51" applyFont="1" applyFill="1" applyProtection="1">
      <alignment/>
      <protection locked="0"/>
    </xf>
    <xf numFmtId="0" fontId="0" fillId="0" borderId="0" xfId="0" applyFill="1" applyAlignment="1">
      <alignment/>
    </xf>
    <xf numFmtId="4" fontId="14" fillId="0" borderId="42" xfId="51" applyNumberFormat="1" applyFont="1" applyFill="1" applyBorder="1" applyAlignment="1" applyProtection="1">
      <alignment vertical="center"/>
      <protection locked="0"/>
    </xf>
    <xf numFmtId="4" fontId="14" fillId="0" borderId="42" xfId="51" applyNumberFormat="1" applyFont="1" applyBorder="1" applyAlignment="1" applyProtection="1">
      <alignment vertical="center"/>
      <protection locked="0"/>
    </xf>
    <xf numFmtId="4" fontId="14" fillId="0" borderId="43" xfId="51" applyNumberFormat="1" applyFont="1" applyBorder="1" applyAlignment="1" applyProtection="1">
      <alignment vertical="center"/>
      <protection locked="0"/>
    </xf>
    <xf numFmtId="4" fontId="0" fillId="0" borderId="25" xfId="51" applyNumberFormat="1" applyFont="1" applyFill="1" applyBorder="1" applyAlignment="1" applyProtection="1">
      <alignment vertical="center"/>
      <protection locked="0"/>
    </xf>
    <xf numFmtId="0" fontId="0" fillId="0" borderId="0" xfId="52" applyFill="1">
      <alignment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36" xfId="0" applyNumberFormat="1" applyFont="1" applyBorder="1" applyAlignment="1" quotePrefix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top"/>
    </xf>
    <xf numFmtId="0" fontId="11" fillId="0" borderId="78" xfId="0" applyFont="1" applyBorder="1" applyAlignment="1">
      <alignment horizontal="left" vertical="top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" fontId="3" fillId="0" borderId="25" xfId="0" applyNumberFormat="1" applyFont="1" applyBorder="1" applyAlignment="1" quotePrefix="1">
      <alignment horizontal="center" vertical="center"/>
    </xf>
    <xf numFmtId="4" fontId="3" fillId="0" borderId="52" xfId="0" applyNumberFormat="1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81" xfId="0" applyFont="1" applyBorder="1" applyAlignment="1">
      <alignment horizontal="left" vertical="top"/>
    </xf>
    <xf numFmtId="0" fontId="6" fillId="0" borderId="82" xfId="0" applyFont="1" applyBorder="1" applyAlignment="1">
      <alignment horizontal="left" vertical="top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3" fontId="6" fillId="33" borderId="59" xfId="0" applyNumberFormat="1" applyFont="1" applyFill="1" applyBorder="1" applyAlignment="1">
      <alignment horizontal="center" vertical="center" wrapText="1"/>
    </xf>
    <xf numFmtId="3" fontId="6" fillId="33" borderId="69" xfId="0" applyNumberFormat="1" applyFont="1" applyFill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>
      <alignment horizontal="center" vertical="center" wrapText="1"/>
    </xf>
    <xf numFmtId="3" fontId="3" fillId="33" borderId="86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59" xfId="0" applyNumberFormat="1" applyFont="1" applyFill="1" applyBorder="1" applyAlignment="1">
      <alignment horizontal="center" vertical="center" wrapText="1"/>
    </xf>
    <xf numFmtId="3" fontId="3" fillId="33" borderId="60" xfId="0" applyNumberFormat="1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 quotePrefix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10" fillId="34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88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10" fillId="0" borderId="0" xfId="51" applyFont="1" applyAlignment="1" applyProtection="1">
      <alignment horizontal="left" wrapText="1"/>
      <protection/>
    </xf>
    <xf numFmtId="0" fontId="10" fillId="0" borderId="0" xfId="51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indent="1"/>
    </xf>
    <xf numFmtId="0" fontId="10" fillId="0" borderId="0" xfId="0" applyFont="1" applyAlignment="1" applyProtection="1">
      <alignment horizontal="left"/>
      <protection/>
    </xf>
    <xf numFmtId="0" fontId="10" fillId="0" borderId="0" xfId="51" applyFont="1" applyAlignment="1" applyProtection="1">
      <alignment horizontal="left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0" fontId="57" fillId="33" borderId="88" xfId="0" applyFont="1" applyFill="1" applyBorder="1" applyAlignment="1">
      <alignment horizontal="center" vertical="center" wrapText="1"/>
    </xf>
    <xf numFmtId="0" fontId="57" fillId="33" borderId="8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6" fillId="0" borderId="0" xfId="51" applyFont="1" applyAlignment="1" applyProtection="1">
      <alignment horizontal="left" vertical="center"/>
      <protection locked="0"/>
    </xf>
    <xf numFmtId="0" fontId="2" fillId="0" borderId="0" xfId="51" applyFont="1" applyAlignment="1" applyProtection="1">
      <alignment horizontal="right"/>
      <protection locked="0"/>
    </xf>
    <xf numFmtId="0" fontId="3" fillId="0" borderId="0" xfId="51" applyFont="1" applyAlignment="1" applyProtection="1">
      <alignment horizontal="right"/>
      <protection locked="0"/>
    </xf>
    <xf numFmtId="0" fontId="10" fillId="0" borderId="0" xfId="51" applyFont="1" applyAlignment="1" applyProtection="1">
      <alignment horizontal="center"/>
      <protection locked="0"/>
    </xf>
    <xf numFmtId="0" fontId="7" fillId="0" borderId="0" xfId="51" applyFont="1" applyBorder="1" applyAlignment="1" applyProtection="1">
      <alignment horizontal="left"/>
      <protection locked="0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3" fontId="6" fillId="36" borderId="17" xfId="51" applyNumberFormat="1" applyFont="1" applyFill="1" applyBorder="1" applyAlignment="1" applyProtection="1">
      <alignment horizontal="center" vertical="center" wrapText="1"/>
      <protection locked="0"/>
    </xf>
    <xf numFmtId="3" fontId="6" fillId="36" borderId="28" xfId="51" applyNumberFormat="1" applyFont="1" applyFill="1" applyBorder="1" applyAlignment="1" applyProtection="1">
      <alignment horizontal="center" vertical="center" wrapText="1"/>
      <protection locked="0"/>
    </xf>
    <xf numFmtId="3" fontId="6" fillId="36" borderId="59" xfId="51" applyNumberFormat="1" applyFont="1" applyFill="1" applyBorder="1" applyAlignment="1" applyProtection="1">
      <alignment horizontal="center" vertical="center" wrapText="1"/>
      <protection locked="0"/>
    </xf>
    <xf numFmtId="3" fontId="6" fillId="36" borderId="69" xfId="51" applyNumberFormat="1" applyFont="1" applyFill="1" applyBorder="1" applyAlignment="1" applyProtection="1">
      <alignment horizontal="center" vertical="center" wrapText="1"/>
      <protection locked="0"/>
    </xf>
    <xf numFmtId="0" fontId="53" fillId="0" borderId="74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6" fillId="33" borderId="59" xfId="51" applyNumberFormat="1" applyFont="1" applyFill="1" applyBorder="1" applyAlignment="1" applyProtection="1">
      <alignment horizontal="center" vertical="center" wrapText="1"/>
      <protection locked="0"/>
    </xf>
    <xf numFmtId="3" fontId="6" fillId="33" borderId="69" xfId="51" applyNumberFormat="1" applyFont="1" applyFill="1" applyBorder="1" applyAlignment="1" applyProtection="1">
      <alignment horizontal="center" vertical="center" wrapText="1"/>
      <protection locked="0"/>
    </xf>
    <xf numFmtId="0" fontId="53" fillId="0" borderId="74" xfId="51" applyFont="1" applyBorder="1" applyAlignment="1" applyProtection="1">
      <alignment horizontal="center" vertical="center" wrapText="1"/>
      <protection locked="0"/>
    </xf>
    <xf numFmtId="0" fontId="53" fillId="0" borderId="85" xfId="51" applyFont="1" applyBorder="1" applyAlignment="1" applyProtection="1">
      <alignment horizontal="center" vertical="center" wrapText="1"/>
      <protection locked="0"/>
    </xf>
    <xf numFmtId="0" fontId="54" fillId="0" borderId="74" xfId="51" applyFont="1" applyBorder="1" applyAlignment="1" applyProtection="1">
      <alignment horizontal="center" vertical="center" wrapText="1"/>
      <protection locked="0"/>
    </xf>
    <xf numFmtId="0" fontId="56" fillId="0" borderId="85" xfId="51" applyFont="1" applyBorder="1" applyAlignment="1" applyProtection="1">
      <alignment horizontal="center" vertical="center" wrapText="1"/>
      <protection locked="0"/>
    </xf>
    <xf numFmtId="0" fontId="7" fillId="0" borderId="0" xfId="51" applyFont="1" applyAlignment="1" applyProtection="1">
      <alignment horizontal="left"/>
      <protection locked="0"/>
    </xf>
    <xf numFmtId="0" fontId="53" fillId="33" borderId="57" xfId="51" applyFont="1" applyFill="1" applyBorder="1" applyAlignment="1" applyProtection="1">
      <alignment horizontal="center" vertical="center" wrapText="1"/>
      <protection locked="0"/>
    </xf>
    <xf numFmtId="0" fontId="53" fillId="33" borderId="58" xfId="51" applyFont="1" applyFill="1" applyBorder="1" applyAlignment="1" applyProtection="1">
      <alignment horizontal="center" vertical="center" wrapText="1"/>
      <protection locked="0"/>
    </xf>
    <xf numFmtId="0" fontId="53" fillId="33" borderId="52" xfId="51" applyFont="1" applyFill="1" applyBorder="1" applyAlignment="1" applyProtection="1">
      <alignment horizontal="center" vertical="center" wrapText="1"/>
      <protection locked="0"/>
    </xf>
    <xf numFmtId="0" fontId="53" fillId="33" borderId="10" xfId="51" applyFont="1" applyFill="1" applyBorder="1" applyAlignment="1" applyProtection="1">
      <alignment horizontal="center" vertical="center" wrapText="1"/>
      <protection locked="0"/>
    </xf>
    <xf numFmtId="0" fontId="53" fillId="33" borderId="53" xfId="51" applyFont="1" applyFill="1" applyBorder="1" applyAlignment="1" applyProtection="1">
      <alignment horizontal="center" vertical="center" wrapText="1"/>
      <protection locked="0"/>
    </xf>
    <xf numFmtId="0" fontId="53" fillId="33" borderId="11" xfId="51" applyFont="1" applyFill="1" applyBorder="1" applyAlignment="1" applyProtection="1">
      <alignment horizontal="center" vertical="center" wrapText="1"/>
      <protection locked="0"/>
    </xf>
    <xf numFmtId="3" fontId="6" fillId="33" borderId="17" xfId="51" applyNumberFormat="1" applyFont="1" applyFill="1" applyBorder="1" applyAlignment="1" applyProtection="1">
      <alignment horizontal="center" vertical="center" wrapText="1"/>
      <protection locked="0"/>
    </xf>
    <xf numFmtId="3" fontId="6" fillId="33" borderId="28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Alignment="1" applyProtection="1">
      <alignment horizontal="left" vertical="top"/>
      <protection locked="0"/>
    </xf>
    <xf numFmtId="0" fontId="53" fillId="33" borderId="53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locked="0"/>
    </xf>
    <xf numFmtId="3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74" xfId="0" applyFont="1" applyBorder="1" applyAlignment="1" applyProtection="1">
      <alignment horizontal="center" vertical="center" wrapText="1"/>
      <protection locked="0"/>
    </xf>
    <xf numFmtId="0" fontId="53" fillId="0" borderId="85" xfId="0" applyFont="1" applyBorder="1" applyAlignment="1" applyProtection="1">
      <alignment horizontal="center" vertical="center" wrapText="1"/>
      <protection locked="0"/>
    </xf>
    <xf numFmtId="0" fontId="54" fillId="0" borderId="74" xfId="0" applyFont="1" applyBorder="1" applyAlignment="1" applyProtection="1">
      <alignment horizontal="center" vertical="center" wrapText="1"/>
      <protection locked="0"/>
    </xf>
    <xf numFmtId="0" fontId="56" fillId="0" borderId="85" xfId="0" applyFont="1" applyBorder="1" applyAlignment="1" applyProtection="1">
      <alignment horizontal="center" vertical="center" wrapText="1"/>
      <protection locked="0"/>
    </xf>
    <xf numFmtId="0" fontId="53" fillId="33" borderId="57" xfId="0" applyFont="1" applyFill="1" applyBorder="1" applyAlignment="1" applyProtection="1">
      <alignment horizontal="center" vertical="center" wrapText="1"/>
      <protection locked="0"/>
    </xf>
    <xf numFmtId="0" fontId="53" fillId="33" borderId="58" xfId="0" applyFont="1" applyFill="1" applyBorder="1" applyAlignment="1" applyProtection="1">
      <alignment horizontal="center" vertical="center" wrapText="1"/>
      <protection locked="0"/>
    </xf>
    <xf numFmtId="0" fontId="53" fillId="33" borderId="52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Alignment="1" applyProtection="1">
      <alignment horizontal="left" vertical="top"/>
      <protection locked="0"/>
    </xf>
    <xf numFmtId="0" fontId="2" fillId="0" borderId="0" xfId="51" applyFont="1" applyAlignment="1" applyProtection="1">
      <alignment horizontal="right"/>
      <protection locked="0"/>
    </xf>
    <xf numFmtId="0" fontId="3" fillId="0" borderId="0" xfId="51" applyFont="1" applyAlignment="1" applyProtection="1">
      <alignment horizontal="right"/>
      <protection locked="0"/>
    </xf>
    <xf numFmtId="0" fontId="10" fillId="0" borderId="0" xfId="51" applyFont="1" applyAlignment="1" applyProtection="1">
      <alignment horizontal="center"/>
      <protection locked="0"/>
    </xf>
    <xf numFmtId="0" fontId="7" fillId="0" borderId="0" xfId="51" applyFont="1" applyBorder="1" applyAlignment="1" applyProtection="1">
      <alignment horizontal="left"/>
      <protection locked="0"/>
    </xf>
    <xf numFmtId="0" fontId="12" fillId="36" borderId="53" xfId="51" applyFont="1" applyFill="1" applyBorder="1" applyAlignment="1" applyProtection="1">
      <alignment horizontal="center" vertical="center" wrapText="1"/>
      <protection locked="0"/>
    </xf>
    <xf numFmtId="0" fontId="12" fillId="36" borderId="11" xfId="51" applyFont="1" applyFill="1" applyBorder="1" applyAlignment="1" applyProtection="1">
      <alignment horizontal="center" vertical="center" wrapText="1"/>
      <protection locked="0"/>
    </xf>
    <xf numFmtId="0" fontId="12" fillId="0" borderId="74" xfId="51" applyFont="1" applyBorder="1" applyAlignment="1" applyProtection="1">
      <alignment horizontal="center" vertical="center" wrapText="1"/>
      <protection locked="0"/>
    </xf>
    <xf numFmtId="0" fontId="12" fillId="0" borderId="85" xfId="51" applyFont="1" applyBorder="1" applyAlignment="1" applyProtection="1">
      <alignment horizontal="center" vertical="center" wrapText="1"/>
      <protection locked="0"/>
    </xf>
    <xf numFmtId="0" fontId="13" fillId="0" borderId="74" xfId="51" applyFont="1" applyBorder="1" applyAlignment="1" applyProtection="1">
      <alignment horizontal="center" vertical="center" wrapText="1"/>
      <protection locked="0"/>
    </xf>
    <xf numFmtId="0" fontId="13" fillId="0" borderId="85" xfId="51" applyFont="1" applyBorder="1" applyAlignment="1" applyProtection="1">
      <alignment horizontal="center" vertical="center" wrapText="1"/>
      <protection locked="0"/>
    </xf>
    <xf numFmtId="0" fontId="12" fillId="36" borderId="57" xfId="51" applyFont="1" applyFill="1" applyBorder="1" applyAlignment="1" applyProtection="1">
      <alignment horizontal="center" vertical="center" wrapText="1"/>
      <protection locked="0"/>
    </xf>
    <xf numFmtId="0" fontId="12" fillId="36" borderId="58" xfId="51" applyFont="1" applyFill="1" applyBorder="1" applyAlignment="1" applyProtection="1">
      <alignment horizontal="center" vertical="center" wrapText="1"/>
      <protection locked="0"/>
    </xf>
    <xf numFmtId="0" fontId="12" fillId="36" borderId="52" xfId="51" applyFont="1" applyFill="1" applyBorder="1" applyAlignment="1" applyProtection="1">
      <alignment horizontal="center" vertical="center" wrapText="1"/>
      <protection locked="0"/>
    </xf>
    <xf numFmtId="0" fontId="12" fillId="36" borderId="10" xfId="51" applyFont="1" applyFill="1" applyBorder="1" applyAlignment="1" applyProtection="1">
      <alignment horizontal="center" vertical="center" wrapText="1"/>
      <protection locked="0"/>
    </xf>
    <xf numFmtId="3" fontId="6" fillId="33" borderId="59" xfId="52" applyNumberFormat="1" applyFont="1" applyFill="1" applyBorder="1" applyAlignment="1" applyProtection="1">
      <alignment horizontal="center" vertical="center" wrapText="1"/>
      <protection locked="0"/>
    </xf>
    <xf numFmtId="3" fontId="6" fillId="33" borderId="69" xfId="52" applyNumberFormat="1" applyFont="1" applyFill="1" applyBorder="1" applyAlignment="1" applyProtection="1">
      <alignment horizontal="center" vertical="center" wrapText="1"/>
      <protection locked="0"/>
    </xf>
    <xf numFmtId="0" fontId="53" fillId="0" borderId="74" xfId="52" applyFont="1" applyBorder="1" applyAlignment="1" applyProtection="1">
      <alignment horizontal="center" vertical="center" wrapText="1"/>
      <protection locked="0"/>
    </xf>
    <xf numFmtId="0" fontId="53" fillId="0" borderId="85" xfId="52" applyFont="1" applyBorder="1" applyAlignment="1" applyProtection="1">
      <alignment horizontal="center" vertical="center" wrapText="1"/>
      <protection locked="0"/>
    </xf>
    <xf numFmtId="0" fontId="54" fillId="0" borderId="74" xfId="52" applyFont="1" applyBorder="1" applyAlignment="1" applyProtection="1">
      <alignment horizontal="center" vertical="center" wrapText="1"/>
      <protection locked="0"/>
    </xf>
    <xf numFmtId="0" fontId="56" fillId="0" borderId="85" xfId="52" applyFont="1" applyBorder="1" applyAlignment="1" applyProtection="1">
      <alignment horizontal="center" vertical="center" wrapText="1"/>
      <protection locked="0"/>
    </xf>
    <xf numFmtId="0" fontId="6" fillId="0" borderId="0" xfId="51" applyFont="1" applyAlignment="1" applyProtection="1">
      <alignment horizontal="left" vertical="top" wrapText="1"/>
      <protection locked="0"/>
    </xf>
    <xf numFmtId="0" fontId="10" fillId="0" borderId="0" xfId="52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left"/>
      <protection locked="0"/>
    </xf>
    <xf numFmtId="0" fontId="53" fillId="33" borderId="57" xfId="52" applyFont="1" applyFill="1" applyBorder="1" applyAlignment="1" applyProtection="1">
      <alignment horizontal="center" vertical="center" wrapText="1"/>
      <protection locked="0"/>
    </xf>
    <xf numFmtId="0" fontId="53" fillId="33" borderId="58" xfId="52" applyFont="1" applyFill="1" applyBorder="1" applyAlignment="1" applyProtection="1">
      <alignment horizontal="center" vertical="center" wrapText="1"/>
      <protection locked="0"/>
    </xf>
    <xf numFmtId="0" fontId="53" fillId="33" borderId="52" xfId="52" applyFont="1" applyFill="1" applyBorder="1" applyAlignment="1" applyProtection="1">
      <alignment horizontal="center" vertical="center" wrapText="1"/>
      <protection locked="0"/>
    </xf>
    <xf numFmtId="0" fontId="53" fillId="33" borderId="10" xfId="52" applyFont="1" applyFill="1" applyBorder="1" applyAlignment="1" applyProtection="1">
      <alignment horizontal="center" vertical="center" wrapText="1"/>
      <protection locked="0"/>
    </xf>
    <xf numFmtId="0" fontId="53" fillId="33" borderId="53" xfId="52" applyFont="1" applyFill="1" applyBorder="1" applyAlignment="1" applyProtection="1">
      <alignment horizontal="center" vertical="center" wrapText="1"/>
      <protection locked="0"/>
    </xf>
    <xf numFmtId="0" fontId="53" fillId="33" borderId="11" xfId="52" applyFont="1" applyFill="1" applyBorder="1" applyAlignment="1" applyProtection="1">
      <alignment horizontal="center" vertical="center" wrapText="1"/>
      <protection locked="0"/>
    </xf>
    <xf numFmtId="3" fontId="6" fillId="33" borderId="17" xfId="52" applyNumberFormat="1" applyFont="1" applyFill="1" applyBorder="1" applyAlignment="1" applyProtection="1">
      <alignment horizontal="center" vertical="center" wrapText="1"/>
      <protection locked="0"/>
    </xf>
    <xf numFmtId="3" fontId="6" fillId="33" borderId="28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externalLink" Target="externalLinks/externalLink1.xml" /><Relationship Id="rId116" Type="http://schemas.openxmlformats.org/officeDocument/2006/relationships/externalLink" Target="externalLinks/externalLink2.xml" /><Relationship Id="rId117" Type="http://schemas.openxmlformats.org/officeDocument/2006/relationships/externalLink" Target="externalLinks/externalLink3.xml" /><Relationship Id="rId118" Type="http://schemas.openxmlformats.org/officeDocument/2006/relationships/externalLink" Target="externalLinks/externalLink4.xml" /><Relationship Id="rId1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33"/>
          <c:w val="0.977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WykresDynamika!$B$1</c:f>
              <c:strCache>
                <c:ptCount val="1"/>
                <c:pt idx="0">
                  <c:v>Dynamika przyrostu majątku brutto w porównaniu do stanu na dzień 01.01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WykresDynamika!$A$2:$A$6</c:f>
              <c:strCache/>
            </c:strRef>
          </c:cat>
          <c:val>
            <c:numRef>
              <c:f>WykresDynamika!$B$2:$B$6</c:f>
              <c:numCache/>
            </c:numRef>
          </c:val>
        </c:ser>
        <c:overlap val="40"/>
        <c:gapWidth val="75"/>
        <c:axId val="51236590"/>
        <c:axId val="58476127"/>
      </c:bar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76127"/>
        <c:crosses val="autoZero"/>
        <c:auto val="0"/>
        <c:lblOffset val="100"/>
        <c:tickLblSkip val="1"/>
        <c:noMultiLvlLbl val="0"/>
      </c:catAx>
      <c:valAx>
        <c:axId val="58476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36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75"/>
          <c:y val="0.22975"/>
          <c:w val="0.925"/>
          <c:h val="0.6135"/>
        </c:manualLayout>
      </c:layout>
      <c:pie3DChart>
        <c:varyColors val="1"/>
        <c:ser>
          <c:idx val="0"/>
          <c:order val="0"/>
          <c:tx>
            <c:strRef>
              <c:f>WykresStruktura!$B$1</c:f>
              <c:strCache>
                <c:ptCount val="1"/>
                <c:pt idx="0">
                  <c:v>Struktura majątku Miasta - ogółem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2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WykresStruktura!$A$2:$A$6</c:f>
              <c:strCache/>
            </c:strRef>
          </c:cat>
          <c:val>
            <c:numRef>
              <c:f>WykresStruktura!$B$2:$B$6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7</xdr:row>
      <xdr:rowOff>95250</xdr:rowOff>
    </xdr:from>
    <xdr:to>
      <xdr:col>1</xdr:col>
      <xdr:colOff>3676650</xdr:colOff>
      <xdr:row>29</xdr:row>
      <xdr:rowOff>114300</xdr:rowOff>
    </xdr:to>
    <xdr:graphicFrame>
      <xdr:nvGraphicFramePr>
        <xdr:cNvPr id="1" name="Chart2054"/>
        <xdr:cNvGraphicFramePr/>
      </xdr:nvGraphicFramePr>
      <xdr:xfrm>
        <a:off x="1038225" y="1619250"/>
        <a:ext cx="6591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142875</xdr:rowOff>
    </xdr:from>
    <xdr:to>
      <xdr:col>3</xdr:col>
      <xdr:colOff>590550</xdr:colOff>
      <xdr:row>31</xdr:row>
      <xdr:rowOff>28575</xdr:rowOff>
    </xdr:to>
    <xdr:graphicFrame>
      <xdr:nvGraphicFramePr>
        <xdr:cNvPr id="1" name="Chart3078"/>
        <xdr:cNvGraphicFramePr/>
      </xdr:nvGraphicFramePr>
      <xdr:xfrm>
        <a:off x="123825" y="1285875"/>
        <a:ext cx="77343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los\VOL_1\KSG\MMiSP\Informacja%20o%20Stanie%20Mienia%20KOMUNALNEGO\IoSMK%20za%202020\projekt%20zarz%20na%202021\tabele%20do%20cz&#281;&#347;ci%20opisowej%20do%20wklejenia\Plac&#243;wki%20opieki%20spo&#322;ecznej\razem%20tabela%2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ilos\VOL_1\KSG\MMiSP\Informacja%20o%20Stanie%20Mienia%20KOMUNALNEGO\IoSMK%20za%202020\projekt%20zarz%20na%202021\tabele%20do%20cz&#281;&#347;ci%20opisowej%20do%20wklejenia\Plac&#243;wki%20opieki%20spo&#322;ecznej\razem%20tabela%2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ilos\VOL_1\KSG\MMiSP\Informacja%20o%20Stanie%20Mienia%20KOMUNALNEGO\IoSMK%20za%202020\projekt%20zarz%20na%202021\tabele%20do%20cz&#281;&#347;ci%20opisowej%20do%20wklejenia\Pozosta&#322;e%20jedn%20bud&#380;etowe\tabela%206%20razem%20moj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-1165\Users\mazawadzka\AppData\Local\Microsoft\Windows\Temporary%20Internet%20Files\21000087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6 caidd"/>
      <sheetName val="tab6 dps"/>
      <sheetName val="tab6 mops"/>
      <sheetName val="tab6 razem"/>
    </sheetNames>
    <sheetDataSet>
      <sheetData sheetId="0">
        <row r="10">
          <cell r="D10">
            <v>285324</v>
          </cell>
          <cell r="E10">
            <v>0</v>
          </cell>
          <cell r="F10">
            <v>285324</v>
          </cell>
          <cell r="G10">
            <v>0</v>
          </cell>
          <cell r="H10">
            <v>0</v>
          </cell>
        </row>
      </sheetData>
      <sheetData sheetId="1">
        <row r="11">
          <cell r="D11">
            <v>25417</v>
          </cell>
          <cell r="E11">
            <v>920</v>
          </cell>
          <cell r="F11">
            <v>0</v>
          </cell>
          <cell r="G11">
            <v>26337</v>
          </cell>
          <cell r="H11">
            <v>0</v>
          </cell>
        </row>
      </sheetData>
      <sheetData sheetId="2">
        <row r="50">
          <cell r="D50">
            <v>2160527</v>
          </cell>
          <cell r="E50">
            <v>1326551</v>
          </cell>
          <cell r="F50">
            <v>14607</v>
          </cell>
          <cell r="G50">
            <v>3472471</v>
          </cell>
          <cell r="H50">
            <v>1745213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7 caidd"/>
      <sheetName val="tab7 dps"/>
      <sheetName val="razem pos"/>
    </sheetNames>
    <sheetDataSet>
      <sheetData sheetId="0">
        <row r="10">
          <cell r="D10">
            <v>306218</v>
          </cell>
          <cell r="E10">
            <v>0</v>
          </cell>
          <cell r="F10">
            <v>306218</v>
          </cell>
          <cell r="G10">
            <v>0</v>
          </cell>
          <cell r="H10">
            <v>0</v>
          </cell>
        </row>
      </sheetData>
      <sheetData sheetId="1">
        <row r="22">
          <cell r="D22">
            <v>3605048</v>
          </cell>
          <cell r="E22">
            <v>68217</v>
          </cell>
          <cell r="F22">
            <v>0</v>
          </cell>
          <cell r="G22">
            <v>3673265</v>
          </cell>
          <cell r="H22">
            <v>1639150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SIR"/>
      <sheetName val="PUP"/>
      <sheetName val="UMŁ"/>
      <sheetName val="ZDIT"/>
      <sheetName val="ZLM"/>
      <sheetName val="suma"/>
    </sheetNames>
    <sheetDataSet>
      <sheetData sheetId="0">
        <row r="13">
          <cell r="D13">
            <v>9200356</v>
          </cell>
          <cell r="E13">
            <v>0</v>
          </cell>
          <cell r="F13">
            <v>9200356</v>
          </cell>
          <cell r="G13">
            <v>0</v>
          </cell>
          <cell r="H13">
            <v>0</v>
          </cell>
        </row>
      </sheetData>
      <sheetData sheetId="1">
        <row r="16">
          <cell r="D16">
            <v>155219</v>
          </cell>
          <cell r="E16">
            <v>18498</v>
          </cell>
          <cell r="F16">
            <v>17400</v>
          </cell>
          <cell r="G16">
            <v>156317</v>
          </cell>
          <cell r="H16">
            <v>4640</v>
          </cell>
        </row>
      </sheetData>
      <sheetData sheetId="3">
        <row r="33">
          <cell r="D33">
            <v>330904</v>
          </cell>
          <cell r="E33">
            <v>0</v>
          </cell>
          <cell r="F33">
            <v>0</v>
          </cell>
          <cell r="G33">
            <v>330904</v>
          </cell>
          <cell r="H33">
            <v>0</v>
          </cell>
        </row>
      </sheetData>
      <sheetData sheetId="4">
        <row r="60">
          <cell r="D60">
            <v>13182807</v>
          </cell>
          <cell r="E60">
            <v>1011619</v>
          </cell>
          <cell r="F60">
            <v>278407</v>
          </cell>
          <cell r="G60">
            <v>13916019</v>
          </cell>
          <cell r="H60">
            <v>7567225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a_8"/>
      <sheetName val="Tabela_9"/>
    </sheetNames>
    <sheetDataSet>
      <sheetData sheetId="0">
        <row r="2">
          <cell r="B2" t="str">
            <v>Urząd Miasta Łodzi</v>
          </cell>
        </row>
        <row r="5">
          <cell r="D5" t="str">
            <v>2020.01.01</v>
          </cell>
          <cell r="G5" t="str">
            <v>2020.12.31</v>
          </cell>
        </row>
        <row r="8">
          <cell r="B8">
            <v>1</v>
          </cell>
          <cell r="C8" t="str">
            <v>Łódzka Specjalna Strefa Ekonomiczna S.A.</v>
          </cell>
          <cell r="AA8">
            <v>0</v>
          </cell>
          <cell r="AB8">
            <v>0</v>
          </cell>
          <cell r="AC8">
            <v>0</v>
          </cell>
          <cell r="AD8">
            <v>6369125</v>
          </cell>
          <cell r="AE8">
            <v>6369125</v>
          </cell>
        </row>
        <row r="9">
          <cell r="B9">
            <v>2</v>
          </cell>
          <cell r="C9" t="str">
            <v>Łódzki Rynek Hurtowy „Zjazdowa” S. A.</v>
          </cell>
          <cell r="AA9">
            <v>0</v>
          </cell>
          <cell r="AB9">
            <v>0</v>
          </cell>
          <cell r="AC9">
            <v>0</v>
          </cell>
          <cell r="AD9">
            <v>2462303</v>
          </cell>
          <cell r="AE9">
            <v>2462303</v>
          </cell>
        </row>
        <row r="10">
          <cell r="B10">
            <v>3</v>
          </cell>
          <cell r="C10" t="str">
            <v>Zakład Wodociągów i Kanalizacji Sp. z o.o.</v>
          </cell>
          <cell r="AA10">
            <v>0</v>
          </cell>
          <cell r="AB10">
            <v>0</v>
          </cell>
          <cell r="AC10">
            <v>0</v>
          </cell>
          <cell r="AD10">
            <v>25544109</v>
          </cell>
          <cell r="AE10">
            <v>25544109</v>
          </cell>
        </row>
        <row r="11">
          <cell r="B11">
            <v>4</v>
          </cell>
          <cell r="C11" t="str">
            <v>Miejskie Przedsiębiorstwo Komunikacyjne - Łódź Sp. z o.o.</v>
          </cell>
          <cell r="AA11">
            <v>333152510</v>
          </cell>
          <cell r="AB11">
            <v>394829128</v>
          </cell>
          <cell r="AC11">
            <v>61676618</v>
          </cell>
          <cell r="AD11">
            <v>143764105</v>
          </cell>
          <cell r="AE11">
            <v>150430626</v>
          </cell>
        </row>
        <row r="12">
          <cell r="B12">
            <v>5</v>
          </cell>
          <cell r="C12" t="str">
            <v>Miejskie Przedsiębiorstwo Oczyszczania-Łódź Sp. z oo</v>
          </cell>
          <cell r="AA12">
            <v>740870</v>
          </cell>
          <cell r="AB12">
            <v>0</v>
          </cell>
          <cell r="AC12">
            <v>-740870</v>
          </cell>
          <cell r="AD12">
            <v>6713410</v>
          </cell>
          <cell r="AE12">
            <v>7454280</v>
          </cell>
        </row>
        <row r="13">
          <cell r="B13">
            <v>6</v>
          </cell>
          <cell r="C13" t="str">
            <v>Widzewskie Towarzystwo Budownictwa Społecznego Sp. z o.o.</v>
          </cell>
          <cell r="AA13">
            <v>0</v>
          </cell>
          <cell r="AB13">
            <v>0</v>
          </cell>
          <cell r="AC13">
            <v>0</v>
          </cell>
          <cell r="AD13">
            <v>54629945</v>
          </cell>
          <cell r="AE13">
            <v>55986745</v>
          </cell>
        </row>
        <row r="14">
          <cell r="B14">
            <v>7</v>
          </cell>
          <cell r="C14" t="str">
            <v>Łódzka Spółka Infrastrukturalna Sp. z o.o.</v>
          </cell>
          <cell r="AA14">
            <v>0</v>
          </cell>
          <cell r="AB14">
            <v>0</v>
          </cell>
          <cell r="AC14">
            <v>0</v>
          </cell>
          <cell r="AD14">
            <v>1035141560</v>
          </cell>
          <cell r="AE14">
            <v>1035141560</v>
          </cell>
        </row>
        <row r="15">
          <cell r="B15">
            <v>8</v>
          </cell>
          <cell r="C15" t="str">
            <v>Aqua Park Łódź Sp. z o.o</v>
          </cell>
          <cell r="AA15">
            <v>0</v>
          </cell>
          <cell r="AB15">
            <v>0</v>
          </cell>
          <cell r="AC15">
            <v>0</v>
          </cell>
          <cell r="AD15">
            <v>90890000</v>
          </cell>
          <cell r="AE15">
            <v>90890000</v>
          </cell>
        </row>
        <row r="16">
          <cell r="B16">
            <v>9</v>
          </cell>
          <cell r="C16" t="str">
            <v>Miejska Arena Kultury i Sportu Sp. z o.o.</v>
          </cell>
          <cell r="AA16">
            <v>16700973</v>
          </cell>
          <cell r="AB16">
            <v>16015056</v>
          </cell>
          <cell r="AC16">
            <v>-685917</v>
          </cell>
          <cell r="AD16">
            <v>2311424</v>
          </cell>
          <cell r="AE16">
            <v>2997341</v>
          </cell>
        </row>
        <row r="17">
          <cell r="B17">
            <v>10</v>
          </cell>
          <cell r="C17" t="str">
            <v>EXPO-Łódź Sp. z o.o. (CK-W MTŁ Sp. z o.o.)</v>
          </cell>
          <cell r="AA17">
            <v>24023807</v>
          </cell>
          <cell r="AB17">
            <v>26640794</v>
          </cell>
          <cell r="AC17">
            <v>2616987</v>
          </cell>
          <cell r="AD17">
            <v>28729468</v>
          </cell>
          <cell r="AE17">
            <v>29873481</v>
          </cell>
        </row>
        <row r="18">
          <cell r="B18">
            <v>11</v>
          </cell>
          <cell r="C18" t="str">
            <v>Łódzkie Centrum Filmowe Sp. z o.o.</v>
          </cell>
          <cell r="AA18">
            <v>0</v>
          </cell>
          <cell r="AB18">
            <v>0</v>
          </cell>
          <cell r="AC18">
            <v>0</v>
          </cell>
          <cell r="AD18">
            <v>770000</v>
          </cell>
          <cell r="AE18">
            <v>770000</v>
          </cell>
        </row>
        <row r="19">
          <cell r="B19">
            <v>12</v>
          </cell>
          <cell r="C19" t="str">
            <v>Zakład Drogownictwa i inżynierii Sp. z o.o. w upadłości</v>
          </cell>
          <cell r="AA19">
            <v>5526500</v>
          </cell>
          <cell r="AB19">
            <v>5526500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13</v>
          </cell>
          <cell r="C20" t="str">
            <v>Grupowa oczyszczalnia Ścieków w Łodzi Sp. z o.o.</v>
          </cell>
          <cell r="AA20">
            <v>0</v>
          </cell>
          <cell r="AB20">
            <v>0</v>
          </cell>
          <cell r="AC20">
            <v>0</v>
          </cell>
          <cell r="AD20">
            <v>5967893</v>
          </cell>
          <cell r="AE20">
            <v>5967893</v>
          </cell>
        </row>
        <row r="21">
          <cell r="B21">
            <v>14</v>
          </cell>
          <cell r="C21" t="str">
            <v>Port Lotniczy Łódź im. Władysława Reymonta Sp. z o.o.</v>
          </cell>
          <cell r="AA21">
            <v>167387562</v>
          </cell>
          <cell r="AB21">
            <v>186013213</v>
          </cell>
          <cell r="AC21">
            <v>18625651</v>
          </cell>
          <cell r="AD21">
            <v>171891223</v>
          </cell>
          <cell r="AE21">
            <v>172231522</v>
          </cell>
        </row>
        <row r="22">
          <cell r="B22">
            <v>15</v>
          </cell>
          <cell r="C22" t="str">
            <v>Bionanopark (Łódzki Regionalny Park Naukowo-Technologiczny Sp. z o.o.</v>
          </cell>
          <cell r="AA22">
            <v>10451390</v>
          </cell>
          <cell r="AB22">
            <v>16280773</v>
          </cell>
          <cell r="AC22">
            <v>5829383</v>
          </cell>
          <cell r="AD22">
            <v>16159334</v>
          </cell>
          <cell r="AE22">
            <v>20329952</v>
          </cell>
        </row>
        <row r="23">
          <cell r="B23">
            <v>16</v>
          </cell>
          <cell r="C23" t="str">
            <v>Camerimage Łódź Center Sp. z o.o. w likwidacji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17</v>
          </cell>
          <cell r="C24" t="str">
            <v>Centrum Medyczne im. dr L. Rydygiera Sp. z o.o.</v>
          </cell>
          <cell r="AA24">
            <v>0</v>
          </cell>
          <cell r="AB24">
            <v>0</v>
          </cell>
          <cell r="AC24">
            <v>0</v>
          </cell>
          <cell r="AD24">
            <v>12806000</v>
          </cell>
          <cell r="AE24">
            <v>12806000</v>
          </cell>
        </row>
        <row r="25">
          <cell r="B25">
            <v>18</v>
          </cell>
          <cell r="C25" t="str">
            <v>Rosyjski Dom Handloowy Sp. z o.o. (udziały nabyte w drodze spadku)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19</v>
          </cell>
          <cell r="C26" t="str">
            <v>Miejski Ogród Zoologiczny Sp. z o.o.</v>
          </cell>
          <cell r="AA26">
            <v>28961383</v>
          </cell>
          <cell r="AB26">
            <v>37023730</v>
          </cell>
          <cell r="AC26">
            <v>8062347</v>
          </cell>
          <cell r="AD26">
            <v>80218813</v>
          </cell>
          <cell r="AE26">
            <v>88833491</v>
          </cell>
        </row>
        <row r="27">
          <cell r="B27">
            <v>20</v>
          </cell>
          <cell r="C27" t="str">
            <v>Towarzystwo Ubezpieczeń Wzajemnych</v>
          </cell>
          <cell r="AA27">
            <v>0</v>
          </cell>
          <cell r="AB27">
            <v>0</v>
          </cell>
          <cell r="AC27">
            <v>0</v>
          </cell>
          <cell r="AD27">
            <v>100</v>
          </cell>
          <cell r="AE2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8"/>
  <sheetViews>
    <sheetView showGridLines="0" tabSelected="1" showOutlineSymbols="0" zoomScaleSheetLayoutView="100" zoomScalePageLayoutView="0" workbookViewId="0" topLeftCell="A1">
      <selection activeCell="C31" sqref="C31"/>
    </sheetView>
  </sheetViews>
  <sheetFormatPr defaultColWidth="8.8515625" defaultRowHeight="15"/>
  <cols>
    <col min="1" max="1" width="3.421875" style="4" customWidth="1"/>
    <col min="2" max="2" width="4.28125" style="4" customWidth="1"/>
    <col min="3" max="3" width="54.421875" style="4" customWidth="1"/>
    <col min="4" max="4" width="20.421875" style="4" customWidth="1"/>
    <col min="5" max="5" width="20.7109375" style="4" customWidth="1"/>
    <col min="6" max="6" width="20.28125" style="4" customWidth="1"/>
    <col min="7" max="7" width="20.140625" style="4" customWidth="1"/>
    <col min="8" max="8" width="18.7109375" style="4" customWidth="1"/>
    <col min="9" max="9" width="17.57421875" style="4" customWidth="1"/>
    <col min="10" max="10" width="3.7109375" style="4" customWidth="1"/>
    <col min="11" max="16384" width="8.8515625" style="4" customWidth="1"/>
  </cols>
  <sheetData>
    <row r="1" ht="15">
      <c r="AA1" s="4" t="s">
        <v>0</v>
      </c>
    </row>
    <row r="2" spans="2:9" ht="15.75">
      <c r="B2" s="5"/>
      <c r="C2" s="566"/>
      <c r="D2" s="566"/>
      <c r="I2" s="6"/>
    </row>
    <row r="3" ht="15">
      <c r="I3" s="6"/>
    </row>
    <row r="4" spans="2:9" ht="19.5" customHeight="1">
      <c r="B4" s="572" t="str">
        <f>"MAJĄTEK MIASTA ŁÓDŹ W UKŁADZIE PODMIOTOWYM NA DZIEŃ 31.12."&amp;AA1&amp;" - OGÓŁEM"</f>
        <v>MAJĄTEK MIASTA ŁÓDŹ W UKŁADZIE PODMIOTOWYM NA DZIEŃ 31.12.2020 - OGÓŁEM</v>
      </c>
      <c r="C4" s="573"/>
      <c r="D4" s="573"/>
      <c r="E4" s="573"/>
      <c r="F4" s="573"/>
      <c r="G4" s="573"/>
      <c r="H4" s="573"/>
      <c r="I4" s="573"/>
    </row>
    <row r="5" spans="2:9" ht="15">
      <c r="B5" s="562" t="s">
        <v>1</v>
      </c>
      <c r="C5" s="559" t="s">
        <v>2</v>
      </c>
      <c r="D5" s="569" t="s">
        <v>3</v>
      </c>
      <c r="E5" s="570"/>
      <c r="F5" s="559" t="s">
        <v>4</v>
      </c>
      <c r="G5" s="574" t="s">
        <v>5</v>
      </c>
      <c r="H5" s="559" t="s">
        <v>6</v>
      </c>
      <c r="I5" s="577" t="s">
        <v>7</v>
      </c>
    </row>
    <row r="6" spans="2:9" ht="15">
      <c r="B6" s="563"/>
      <c r="C6" s="560"/>
      <c r="D6" s="571" t="s">
        <v>8</v>
      </c>
      <c r="E6" s="571"/>
      <c r="F6" s="560"/>
      <c r="G6" s="575"/>
      <c r="H6" s="560"/>
      <c r="I6" s="578"/>
    </row>
    <row r="7" spans="2:9" ht="15">
      <c r="B7" s="564"/>
      <c r="C7" s="561"/>
      <c r="D7" s="7" t="s">
        <v>9</v>
      </c>
      <c r="E7" s="8" t="s">
        <v>10</v>
      </c>
      <c r="F7" s="561"/>
      <c r="G7" s="576"/>
      <c r="H7" s="561"/>
      <c r="I7" s="579"/>
    </row>
    <row r="8" spans="2:9" ht="10.5" customHeight="1">
      <c r="B8" s="9">
        <v>1</v>
      </c>
      <c r="C8" s="10">
        <v>2</v>
      </c>
      <c r="D8" s="11">
        <v>3</v>
      </c>
      <c r="E8" s="12">
        <v>4</v>
      </c>
      <c r="F8" s="12" t="s">
        <v>11</v>
      </c>
      <c r="G8" s="12">
        <v>6</v>
      </c>
      <c r="H8" s="12" t="s">
        <v>12</v>
      </c>
      <c r="I8" s="13">
        <v>8</v>
      </c>
    </row>
    <row r="9" spans="2:9" ht="15">
      <c r="B9" s="565" t="s">
        <v>13</v>
      </c>
      <c r="C9" s="14" t="s">
        <v>14</v>
      </c>
      <c r="D9" s="15">
        <v>16709035305</v>
      </c>
      <c r="E9" s="15">
        <v>16866445951</v>
      </c>
      <c r="F9" s="16">
        <v>157410646</v>
      </c>
      <c r="G9" s="556">
        <v>28.65</v>
      </c>
      <c r="H9" s="17">
        <v>100.94</v>
      </c>
      <c r="I9" s="18">
        <v>68.3</v>
      </c>
    </row>
    <row r="10" spans="2:9" ht="15">
      <c r="B10" s="549"/>
      <c r="C10" s="19" t="s">
        <v>15</v>
      </c>
      <c r="D10" s="20">
        <v>12209920478</v>
      </c>
      <c r="E10" s="21">
        <v>12033863726</v>
      </c>
      <c r="F10" s="20">
        <v>-176056752</v>
      </c>
      <c r="G10" s="547"/>
      <c r="H10" s="22">
        <v>98.56</v>
      </c>
      <c r="I10" s="23">
        <v>61.12</v>
      </c>
    </row>
    <row r="11" spans="2:9" ht="15">
      <c r="B11" s="548"/>
      <c r="C11" s="24" t="s">
        <v>16</v>
      </c>
      <c r="D11" s="25">
        <v>3880450420</v>
      </c>
      <c r="E11" s="26">
        <v>3274017580</v>
      </c>
      <c r="F11" s="25">
        <v>-606432840</v>
      </c>
      <c r="G11" s="547"/>
      <c r="H11" s="27">
        <v>84.37</v>
      </c>
      <c r="I11" s="28">
        <v>13.26</v>
      </c>
    </row>
    <row r="12" spans="2:9" ht="24" customHeight="1">
      <c r="B12" s="549"/>
      <c r="C12" s="29" t="s">
        <v>17</v>
      </c>
      <c r="D12" s="20">
        <v>0</v>
      </c>
      <c r="E12" s="21">
        <v>0</v>
      </c>
      <c r="F12" s="20">
        <v>0</v>
      </c>
      <c r="G12" s="547"/>
      <c r="H12" s="22">
        <v>0</v>
      </c>
      <c r="I12" s="23">
        <v>0</v>
      </c>
    </row>
    <row r="13" spans="2:9" ht="15">
      <c r="B13" s="548" t="s">
        <v>18</v>
      </c>
      <c r="C13" s="567" t="s">
        <v>19</v>
      </c>
      <c r="D13" s="25">
        <v>15636247</v>
      </c>
      <c r="E13" s="25">
        <v>16548220</v>
      </c>
      <c r="F13" s="25">
        <v>911972</v>
      </c>
      <c r="G13" s="547">
        <v>83.65</v>
      </c>
      <c r="H13" s="27">
        <v>105.83</v>
      </c>
      <c r="I13" s="28">
        <v>0.07</v>
      </c>
    </row>
    <row r="14" spans="2:9" ht="15">
      <c r="B14" s="549"/>
      <c r="C14" s="568"/>
      <c r="D14" s="20">
        <v>2265556</v>
      </c>
      <c r="E14" s="20">
        <v>2705006</v>
      </c>
      <c r="F14" s="20">
        <v>439450</v>
      </c>
      <c r="G14" s="547"/>
      <c r="H14" s="22">
        <v>119.4</v>
      </c>
      <c r="I14" s="23">
        <v>0.01</v>
      </c>
    </row>
    <row r="15" spans="2:9" ht="15">
      <c r="B15" s="548" t="s">
        <v>20</v>
      </c>
      <c r="C15" s="557" t="s">
        <v>21</v>
      </c>
      <c r="D15" s="25">
        <v>428533702</v>
      </c>
      <c r="E15" s="25">
        <v>428492755</v>
      </c>
      <c r="F15" s="25">
        <v>-40947</v>
      </c>
      <c r="G15" s="547">
        <v>22.24</v>
      </c>
      <c r="H15" s="27">
        <v>99.99</v>
      </c>
      <c r="I15" s="28">
        <v>1.74</v>
      </c>
    </row>
    <row r="16" spans="2:9" ht="15">
      <c r="B16" s="549"/>
      <c r="C16" s="558"/>
      <c r="D16" s="20">
        <v>344503576</v>
      </c>
      <c r="E16" s="20">
        <v>333204122</v>
      </c>
      <c r="F16" s="20">
        <v>-11299454</v>
      </c>
      <c r="G16" s="547"/>
      <c r="H16" s="22">
        <v>96.72</v>
      </c>
      <c r="I16" s="23">
        <v>1.69</v>
      </c>
    </row>
    <row r="17" spans="2:9" ht="13.5" customHeight="1">
      <c r="B17" s="548" t="s">
        <v>22</v>
      </c>
      <c r="C17" s="30" t="s">
        <v>23</v>
      </c>
      <c r="D17" s="31">
        <v>17153205254</v>
      </c>
      <c r="E17" s="31">
        <v>17311486925</v>
      </c>
      <c r="F17" s="31">
        <v>158281671</v>
      </c>
      <c r="G17" s="547"/>
      <c r="H17" s="32">
        <v>100.92</v>
      </c>
      <c r="I17" s="33">
        <v>70.1</v>
      </c>
    </row>
    <row r="18" spans="2:9" ht="15">
      <c r="B18" s="549"/>
      <c r="C18" s="34" t="s">
        <v>15</v>
      </c>
      <c r="D18" s="35">
        <v>12556689610</v>
      </c>
      <c r="E18" s="35">
        <v>12369772854</v>
      </c>
      <c r="F18" s="35">
        <v>-186916756</v>
      </c>
      <c r="G18" s="547"/>
      <c r="H18" s="36">
        <v>98.51</v>
      </c>
      <c r="I18" s="37">
        <v>62.82</v>
      </c>
    </row>
    <row r="19" spans="2:9" ht="15">
      <c r="B19" s="38"/>
      <c r="C19" s="39" t="s">
        <v>24</v>
      </c>
      <c r="D19" s="26">
        <v>503815746</v>
      </c>
      <c r="E19" s="26">
        <v>506436935</v>
      </c>
      <c r="F19" s="25">
        <v>2621189</v>
      </c>
      <c r="G19" s="547">
        <v>6.34</v>
      </c>
      <c r="H19" s="27">
        <v>100.52</v>
      </c>
      <c r="I19" s="28">
        <v>0</v>
      </c>
    </row>
    <row r="20" spans="2:9" ht="15">
      <c r="B20" s="40"/>
      <c r="C20" s="41" t="s">
        <v>25</v>
      </c>
      <c r="D20" s="21">
        <v>464547169</v>
      </c>
      <c r="E20" s="21">
        <v>474330683</v>
      </c>
      <c r="F20" s="20">
        <v>9783514</v>
      </c>
      <c r="G20" s="547"/>
      <c r="H20" s="22">
        <v>102.11</v>
      </c>
      <c r="I20" s="23">
        <v>0</v>
      </c>
    </row>
    <row r="21" spans="2:9" ht="15">
      <c r="B21" s="40"/>
      <c r="C21" s="39" t="s">
        <v>26</v>
      </c>
      <c r="D21" s="26">
        <v>1643360100</v>
      </c>
      <c r="E21" s="26">
        <v>1629475665</v>
      </c>
      <c r="F21" s="25">
        <v>-13884436</v>
      </c>
      <c r="G21" s="555">
        <v>49.38</v>
      </c>
      <c r="H21" s="27">
        <v>99.16</v>
      </c>
      <c r="I21" s="28">
        <v>0</v>
      </c>
    </row>
    <row r="22" spans="2:9" ht="15">
      <c r="B22" s="42"/>
      <c r="C22" s="43" t="s">
        <v>27</v>
      </c>
      <c r="D22" s="44">
        <v>876692505</v>
      </c>
      <c r="E22" s="44">
        <v>824900115</v>
      </c>
      <c r="F22" s="45">
        <v>-51792390</v>
      </c>
      <c r="G22" s="547"/>
      <c r="H22" s="46">
        <v>94.09</v>
      </c>
      <c r="I22" s="47">
        <v>0</v>
      </c>
    </row>
    <row r="23" spans="2:9" ht="13.5" customHeight="1">
      <c r="B23" s="552" t="s">
        <v>28</v>
      </c>
      <c r="C23" s="48" t="s">
        <v>29</v>
      </c>
      <c r="D23" s="15">
        <v>226658545</v>
      </c>
      <c r="E23" s="15">
        <v>229502132</v>
      </c>
      <c r="F23" s="16">
        <v>2843587</v>
      </c>
      <c r="G23" s="556">
        <v>27.73</v>
      </c>
      <c r="H23" s="17">
        <v>101.25</v>
      </c>
      <c r="I23" s="18">
        <v>0.93</v>
      </c>
    </row>
    <row r="24" spans="2:9" ht="15">
      <c r="B24" s="553"/>
      <c r="C24" s="49" t="s">
        <v>30</v>
      </c>
      <c r="D24" s="21">
        <v>167407427</v>
      </c>
      <c r="E24" s="21">
        <v>165863421</v>
      </c>
      <c r="F24" s="20">
        <v>-1544006</v>
      </c>
      <c r="G24" s="547"/>
      <c r="H24" s="22">
        <v>99.08</v>
      </c>
      <c r="I24" s="23">
        <v>0.84</v>
      </c>
    </row>
    <row r="25" spans="2:9" ht="13.5" customHeight="1">
      <c r="B25" s="553" t="s">
        <v>31</v>
      </c>
      <c r="C25" s="50" t="s">
        <v>32</v>
      </c>
      <c r="D25" s="25">
        <v>5878248689</v>
      </c>
      <c r="E25" s="25">
        <v>7154001193</v>
      </c>
      <c r="F25" s="25">
        <v>1275752504</v>
      </c>
      <c r="G25" s="555"/>
      <c r="H25" s="27">
        <v>121.7</v>
      </c>
      <c r="I25" s="51">
        <v>28.97</v>
      </c>
    </row>
    <row r="26" spans="2:9" ht="15">
      <c r="B26" s="554"/>
      <c r="C26" s="52" t="s">
        <v>33</v>
      </c>
      <c r="D26" s="45">
        <v>5878248689</v>
      </c>
      <c r="E26" s="45">
        <v>7154001193</v>
      </c>
      <c r="F26" s="45">
        <v>1275752504</v>
      </c>
      <c r="G26" s="547"/>
      <c r="H26" s="46">
        <v>121.7</v>
      </c>
      <c r="I26" s="53">
        <v>36.33</v>
      </c>
    </row>
    <row r="27" spans="2:9" ht="15">
      <c r="B27" s="545" t="s">
        <v>34</v>
      </c>
      <c r="C27" s="550" t="s">
        <v>35</v>
      </c>
      <c r="D27" s="54">
        <v>23258112488</v>
      </c>
      <c r="E27" s="54">
        <v>24694990250</v>
      </c>
      <c r="F27" s="54">
        <v>1436877762</v>
      </c>
      <c r="G27" s="55"/>
      <c r="H27" s="56">
        <v>106.18</v>
      </c>
      <c r="I27" s="57">
        <v>100</v>
      </c>
    </row>
    <row r="28" spans="2:9" ht="15">
      <c r="B28" s="546"/>
      <c r="C28" s="551"/>
      <c r="D28" s="58">
        <v>18602345726</v>
      </c>
      <c r="E28" s="58">
        <v>19689637468</v>
      </c>
      <c r="F28" s="58">
        <v>1087291742</v>
      </c>
      <c r="G28" s="59"/>
      <c r="H28" s="60">
        <v>105.84</v>
      </c>
      <c r="I28" s="61">
        <v>100</v>
      </c>
    </row>
  </sheetData>
  <sheetProtection/>
  <mergeCells count="30">
    <mergeCell ref="G15:G16"/>
    <mergeCell ref="F5:F7"/>
    <mergeCell ref="G5:G7"/>
    <mergeCell ref="H5:H7"/>
    <mergeCell ref="I5:I7"/>
    <mergeCell ref="G13:G14"/>
    <mergeCell ref="G11:G12"/>
    <mergeCell ref="G9:G10"/>
    <mergeCell ref="C2:D2"/>
    <mergeCell ref="C13:C14"/>
    <mergeCell ref="D5:E5"/>
    <mergeCell ref="D6:E6"/>
    <mergeCell ref="B4:I4"/>
    <mergeCell ref="C15:C16"/>
    <mergeCell ref="C5:C7"/>
    <mergeCell ref="B5:B7"/>
    <mergeCell ref="B13:B14"/>
    <mergeCell ref="B15:B16"/>
    <mergeCell ref="B9:B10"/>
    <mergeCell ref="B11:B12"/>
    <mergeCell ref="B27:B28"/>
    <mergeCell ref="G17:G18"/>
    <mergeCell ref="B17:B18"/>
    <mergeCell ref="C27:C28"/>
    <mergeCell ref="B23:B24"/>
    <mergeCell ref="B25:B26"/>
    <mergeCell ref="G25:G26"/>
    <mergeCell ref="G23:G24"/>
    <mergeCell ref="G21:G22"/>
    <mergeCell ref="G19:G20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showGridLines="0" showOutlineSymbols="0" zoomScalePageLayoutView="0" workbookViewId="0" topLeftCell="A1">
      <selection activeCell="E28" sqref="E28"/>
    </sheetView>
  </sheetViews>
  <sheetFormatPr defaultColWidth="9.140625" defaultRowHeight="15"/>
  <cols>
    <col min="1" max="2" width="4.421875" style="221" customWidth="1"/>
    <col min="3" max="3" width="32.421875" style="221" customWidth="1"/>
    <col min="4" max="4" width="16.7109375" style="221" customWidth="1"/>
    <col min="5" max="5" width="16.421875" style="221" customWidth="1"/>
    <col min="6" max="6" width="15.28125" style="221" customWidth="1"/>
    <col min="7" max="7" width="15.140625" style="221" customWidth="1"/>
    <col min="8" max="8" width="15.28125" style="221" customWidth="1"/>
    <col min="9" max="9" width="4.8515625" style="221" customWidth="1"/>
    <col min="10" max="16384" width="9.140625" style="221" customWidth="1"/>
  </cols>
  <sheetData>
    <row r="2" spans="1:9" ht="15" customHeight="1">
      <c r="A2" s="218"/>
      <c r="B2" s="636" t="s">
        <v>132</v>
      </c>
      <c r="C2" s="636"/>
      <c r="D2" s="219"/>
      <c r="E2" s="219"/>
      <c r="F2" s="219"/>
      <c r="G2" s="219"/>
      <c r="H2" s="220"/>
      <c r="I2" s="218"/>
    </row>
    <row r="3" spans="1:9" ht="15">
      <c r="A3" s="218"/>
      <c r="B3" s="636"/>
      <c r="C3" s="636"/>
      <c r="D3" s="219"/>
      <c r="E3" s="219"/>
      <c r="F3" s="219"/>
      <c r="G3" s="219"/>
      <c r="H3" s="220"/>
      <c r="I3" s="218"/>
    </row>
    <row r="4" spans="1:9" ht="1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3.5" customHeight="1">
      <c r="A5" s="218"/>
      <c r="B5" s="637" t="s">
        <v>133</v>
      </c>
      <c r="C5" s="637"/>
      <c r="D5" s="637"/>
      <c r="E5" s="637"/>
      <c r="F5" s="637"/>
      <c r="G5" s="637"/>
      <c r="H5" s="637"/>
      <c r="I5" s="218"/>
    </row>
    <row r="6" spans="1:9" ht="2.25" customHeight="1" thickBot="1">
      <c r="A6" s="218"/>
      <c r="B6" s="222"/>
      <c r="C6" s="222"/>
      <c r="D6" s="222"/>
      <c r="E6" s="222"/>
      <c r="F6" s="222"/>
      <c r="G6" s="222"/>
      <c r="H6" s="223" t="s">
        <v>134</v>
      </c>
      <c r="I6" s="218"/>
    </row>
    <row r="7" spans="1:9" ht="25.5">
      <c r="A7" s="218"/>
      <c r="B7" s="224" t="s">
        <v>105</v>
      </c>
      <c r="C7" s="225" t="s">
        <v>135</v>
      </c>
      <c r="D7" s="226" t="s">
        <v>107</v>
      </c>
      <c r="E7" s="226" t="s">
        <v>44</v>
      </c>
      <c r="F7" s="226" t="s">
        <v>45</v>
      </c>
      <c r="G7" s="226" t="s">
        <v>108</v>
      </c>
      <c r="H7" s="227" t="s">
        <v>109</v>
      </c>
      <c r="I7" s="218"/>
    </row>
    <row r="8" spans="1:9" ht="11.25" customHeight="1" thickBot="1">
      <c r="A8" s="218"/>
      <c r="B8" s="228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30">
        <v>7</v>
      </c>
      <c r="I8" s="218"/>
    </row>
    <row r="9" spans="1:9" ht="21" customHeight="1">
      <c r="A9" s="231"/>
      <c r="B9" s="232">
        <v>1</v>
      </c>
      <c r="C9" s="233" t="s">
        <v>136</v>
      </c>
      <c r="D9" s="234">
        <v>4071</v>
      </c>
      <c r="E9" s="234">
        <v>27537</v>
      </c>
      <c r="F9" s="234">
        <v>0</v>
      </c>
      <c r="G9" s="234">
        <v>31608</v>
      </c>
      <c r="H9" s="235">
        <v>16774</v>
      </c>
      <c r="I9" s="236"/>
    </row>
    <row r="10" spans="1:9" ht="21" customHeight="1">
      <c r="A10" s="231"/>
      <c r="B10" s="237">
        <v>2</v>
      </c>
      <c r="C10" s="233" t="s">
        <v>137</v>
      </c>
      <c r="D10" s="238">
        <v>739372</v>
      </c>
      <c r="E10" s="238">
        <v>0</v>
      </c>
      <c r="F10" s="238">
        <v>736440</v>
      </c>
      <c r="G10" s="238">
        <v>2932</v>
      </c>
      <c r="H10" s="239">
        <v>2932</v>
      </c>
      <c r="I10" s="236"/>
    </row>
    <row r="11" spans="1:9" ht="21" customHeight="1">
      <c r="A11" s="218"/>
      <c r="B11" s="240">
        <v>3</v>
      </c>
      <c r="C11" s="241" t="s">
        <v>138</v>
      </c>
      <c r="D11" s="242">
        <v>467378</v>
      </c>
      <c r="E11" s="242">
        <v>21651</v>
      </c>
      <c r="F11" s="242">
        <v>40029</v>
      </c>
      <c r="G11" s="242">
        <v>448999</v>
      </c>
      <c r="H11" s="243">
        <v>0</v>
      </c>
      <c r="I11" s="236"/>
    </row>
    <row r="12" spans="1:9" ht="15.75" thickBot="1">
      <c r="A12" s="218"/>
      <c r="B12" s="244"/>
      <c r="C12" s="245" t="s">
        <v>116</v>
      </c>
      <c r="D12" s="246">
        <f>SUM(D9:D11)</f>
        <v>1210821</v>
      </c>
      <c r="E12" s="246">
        <f>SUM(E9:E11)</f>
        <v>49188</v>
      </c>
      <c r="F12" s="246">
        <f>SUM(F9:F11)</f>
        <v>776469</v>
      </c>
      <c r="G12" s="246">
        <f>SUM(G9:G11)</f>
        <v>483539</v>
      </c>
      <c r="H12" s="246">
        <f>SUM(H9:H11)</f>
        <v>19706</v>
      </c>
      <c r="I12" s="236"/>
    </row>
    <row r="13" spans="2:8" ht="15">
      <c r="B13" s="247"/>
      <c r="C13" s="247"/>
      <c r="D13" s="247"/>
      <c r="E13" s="247"/>
      <c r="F13" s="247"/>
      <c r="H13" s="247"/>
    </row>
    <row r="14" ht="15.75" thickBot="1"/>
    <row r="15" spans="3:8" ht="15">
      <c r="C15" s="248"/>
      <c r="D15" s="248"/>
      <c r="E15" s="248"/>
      <c r="F15" s="248"/>
      <c r="G15" s="249"/>
      <c r="H15" s="250"/>
    </row>
    <row r="16" spans="3:8" ht="34.5" customHeight="1">
      <c r="C16" s="251"/>
      <c r="D16" s="252"/>
      <c r="E16" s="251"/>
      <c r="F16" s="252"/>
      <c r="G16" s="252"/>
      <c r="H16" s="253"/>
    </row>
    <row r="31" ht="15.75" customHeight="1"/>
    <row r="32" spans="1:9" ht="15">
      <c r="A32" s="218"/>
      <c r="B32" s="254"/>
      <c r="C32" s="254"/>
      <c r="D32" s="254"/>
      <c r="E32" s="254"/>
      <c r="F32" s="254"/>
      <c r="G32" s="254"/>
      <c r="H32" s="254"/>
      <c r="I32" s="218"/>
    </row>
  </sheetData>
  <sheetProtection/>
  <mergeCells count="2">
    <mergeCell ref="B2:C3"/>
    <mergeCell ref="B5:H5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scale="90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">
      <selection activeCell="H20" sqref="H20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160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78276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1314128</v>
      </c>
      <c r="E16" s="144">
        <v>61725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36942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36942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19497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1448841</v>
      </c>
      <c r="E31" s="532">
        <v>61725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/>
      <c r="D37" s="370"/>
      <c r="E37" s="370"/>
    </row>
    <row r="38" spans="3:5" ht="52.5" customHeight="1">
      <c r="C38" s="369"/>
      <c r="D38" s="368"/>
      <c r="E38" s="369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4">
      <selection activeCell="H26" sqref="H26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138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457622</v>
      </c>
      <c r="E16" s="144">
        <v>11416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25718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25718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520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483860</v>
      </c>
      <c r="E31" s="532">
        <v>11416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/>
      <c r="D37" s="370"/>
      <c r="E37" s="370"/>
    </row>
    <row r="38" spans="3:5" ht="52.5" customHeight="1">
      <c r="C38" s="369"/>
      <c r="D38" s="368"/>
      <c r="E38" s="369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22">
      <selection activeCell="E44" sqref="E44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371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37701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37701</v>
      </c>
      <c r="E31" s="532">
        <v>0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/>
      <c r="D37" s="370"/>
      <c r="E37" s="370"/>
    </row>
    <row r="38" spans="3:5" ht="52.5" customHeight="1">
      <c r="C38" s="369"/>
      <c r="D38" s="368"/>
      <c r="E38" s="369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22">
      <selection activeCell="E47" sqref="E47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367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29864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29864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29864</v>
      </c>
      <c r="E31" s="532">
        <v>0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">
      <selection activeCell="H19" sqref="H19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368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413161</v>
      </c>
      <c r="E15" s="144">
        <v>1483</v>
      </c>
      <c r="F15" s="130"/>
    </row>
    <row r="16" spans="1:6" ht="15">
      <c r="A16" s="130"/>
      <c r="B16" s="141">
        <v>7</v>
      </c>
      <c r="C16" s="511" t="s">
        <v>682</v>
      </c>
      <c r="D16" s="143">
        <v>78396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53708</v>
      </c>
      <c r="E26" s="144">
        <v>13142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545265</v>
      </c>
      <c r="E31" s="532">
        <v>14625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8">
      <selection activeCell="H39" sqref="H39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702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7650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7650</v>
      </c>
      <c r="E31" s="532">
        <v>0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9">
      <selection activeCell="I44" sqref="I44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443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386659.75</v>
      </c>
      <c r="E16" s="144">
        <v>423.88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386659.75</v>
      </c>
      <c r="E31" s="532">
        <v>423.88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3">
      <selection activeCell="G38" sqref="G38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435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101909</v>
      </c>
      <c r="E15" s="144">
        <v>53505</v>
      </c>
      <c r="F15" s="130"/>
    </row>
    <row r="16" spans="1:6" ht="15">
      <c r="A16" s="130"/>
      <c r="B16" s="141">
        <v>7</v>
      </c>
      <c r="C16" s="511" t="s">
        <v>682</v>
      </c>
      <c r="D16" s="143">
        <v>1638862</v>
      </c>
      <c r="E16" s="144">
        <v>2477497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3052203</v>
      </c>
      <c r="E30" s="528">
        <v>319385</v>
      </c>
      <c r="F30" s="130"/>
    </row>
    <row r="31" spans="1:6" ht="15.75" thickBot="1">
      <c r="A31" s="130"/>
      <c r="B31" s="529" t="s">
        <v>697</v>
      </c>
      <c r="C31" s="530"/>
      <c r="D31" s="531">
        <v>4792974</v>
      </c>
      <c r="E31" s="532">
        <v>2850387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3">
      <selection activeCell="H28" sqref="H28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433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90048276</v>
      </c>
      <c r="E10" s="510">
        <v>1413925</v>
      </c>
      <c r="F10" s="130"/>
    </row>
    <row r="11" spans="1:6" ht="39">
      <c r="A11" s="130"/>
      <c r="B11" s="141">
        <v>2</v>
      </c>
      <c r="C11" s="511" t="s">
        <v>677</v>
      </c>
      <c r="D11" s="143">
        <v>27534781</v>
      </c>
      <c r="E11" s="144">
        <v>1653235</v>
      </c>
      <c r="F11" s="130"/>
    </row>
    <row r="12" spans="1:6" ht="15">
      <c r="A12" s="130"/>
      <c r="B12" s="141">
        <v>3</v>
      </c>
      <c r="C12" s="511" t="s">
        <v>678</v>
      </c>
      <c r="D12" s="143">
        <v>250276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8408248</v>
      </c>
      <c r="E13" s="144">
        <v>4817902</v>
      </c>
      <c r="F13" s="130"/>
    </row>
    <row r="14" spans="1:6" ht="15">
      <c r="A14" s="130"/>
      <c r="B14" s="141">
        <v>5</v>
      </c>
      <c r="C14" s="511" t="s">
        <v>680</v>
      </c>
      <c r="D14" s="143">
        <v>52189624</v>
      </c>
      <c r="E14" s="144">
        <v>54444897</v>
      </c>
      <c r="F14" s="130"/>
    </row>
    <row r="15" spans="1:6" ht="15">
      <c r="A15" s="130"/>
      <c r="B15" s="141">
        <v>6</v>
      </c>
      <c r="C15" s="511" t="s">
        <v>681</v>
      </c>
      <c r="D15" s="143">
        <v>22045330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193738</v>
      </c>
      <c r="E16" s="144">
        <v>25192</v>
      </c>
      <c r="F16" s="130"/>
    </row>
    <row r="17" spans="1:6" ht="39">
      <c r="A17" s="130"/>
      <c r="B17" s="141">
        <v>8</v>
      </c>
      <c r="C17" s="511" t="s">
        <v>683</v>
      </c>
      <c r="D17" s="143">
        <v>17302688</v>
      </c>
      <c r="E17" s="144">
        <v>2882501</v>
      </c>
      <c r="F17" s="130"/>
    </row>
    <row r="18" spans="1:6" ht="15">
      <c r="A18" s="130"/>
      <c r="B18" s="141">
        <v>9</v>
      </c>
      <c r="C18" s="512" t="s">
        <v>684</v>
      </c>
      <c r="D18" s="143">
        <v>1099554</v>
      </c>
      <c r="E18" s="144">
        <v>112331</v>
      </c>
      <c r="F18" s="130"/>
    </row>
    <row r="19" spans="1:6" ht="15">
      <c r="A19" s="130"/>
      <c r="B19" s="513">
        <v>10</v>
      </c>
      <c r="C19" s="514" t="s">
        <v>685</v>
      </c>
      <c r="D19" s="515">
        <v>1441207</v>
      </c>
      <c r="E19" s="516">
        <v>461697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591795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849412</v>
      </c>
      <c r="E25" s="524">
        <v>461697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860030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369328</v>
      </c>
      <c r="E30" s="528">
        <v>4375779</v>
      </c>
      <c r="F30" s="130"/>
    </row>
    <row r="31" spans="1:6" ht="15.75" thickBot="1">
      <c r="A31" s="130"/>
      <c r="B31" s="529" t="s">
        <v>697</v>
      </c>
      <c r="C31" s="530"/>
      <c r="D31" s="531">
        <v>221743080</v>
      </c>
      <c r="E31" s="532">
        <v>70187459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9">
      <selection activeCell="J34" sqref="J34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598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7611</v>
      </c>
      <c r="E30" s="528">
        <v>7695</v>
      </c>
      <c r="F30" s="130"/>
    </row>
    <row r="31" spans="1:6" ht="15.75" thickBot="1">
      <c r="A31" s="130"/>
      <c r="B31" s="529" t="s">
        <v>697</v>
      </c>
      <c r="C31" s="530"/>
      <c r="D31" s="531">
        <v>7611</v>
      </c>
      <c r="E31" s="532">
        <v>7695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K22" sqref="K22"/>
    </sheetView>
  </sheetViews>
  <sheetFormatPr defaultColWidth="9.140625" defaultRowHeight="15"/>
  <cols>
    <col min="1" max="2" width="4.421875" style="221" customWidth="1"/>
    <col min="3" max="3" width="32.421875" style="221" customWidth="1"/>
    <col min="4" max="4" width="16.7109375" style="221" customWidth="1"/>
    <col min="5" max="5" width="16.421875" style="221" customWidth="1"/>
    <col min="6" max="6" width="15.28125" style="221" customWidth="1"/>
    <col min="7" max="7" width="15.140625" style="221" customWidth="1"/>
    <col min="8" max="8" width="15.28125" style="221" customWidth="1"/>
    <col min="9" max="9" width="4.8515625" style="221" customWidth="1"/>
    <col min="10" max="16384" width="9.140625" style="221" customWidth="1"/>
  </cols>
  <sheetData>
    <row r="2" spans="1:9" ht="15" customHeight="1">
      <c r="A2" s="218"/>
      <c r="B2" s="255" t="s">
        <v>141</v>
      </c>
      <c r="C2" s="255"/>
      <c r="D2" s="219"/>
      <c r="E2" s="219"/>
      <c r="F2" s="219"/>
      <c r="G2" s="219"/>
      <c r="H2" s="220"/>
      <c r="I2" s="218"/>
    </row>
    <row r="3" spans="1:9" ht="15" customHeight="1">
      <c r="A3" s="218"/>
      <c r="B3" s="255"/>
      <c r="C3" s="255"/>
      <c r="D3" s="219"/>
      <c r="E3" s="219"/>
      <c r="F3" s="219"/>
      <c r="G3" s="219"/>
      <c r="H3" s="220"/>
      <c r="I3" s="218"/>
    </row>
    <row r="4" spans="1:9" ht="1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3.5" customHeight="1">
      <c r="A5" s="218"/>
      <c r="B5" s="637" t="s">
        <v>142</v>
      </c>
      <c r="C5" s="637"/>
      <c r="D5" s="637"/>
      <c r="E5" s="637"/>
      <c r="F5" s="637"/>
      <c r="G5" s="637"/>
      <c r="H5" s="637"/>
      <c r="I5" s="218"/>
    </row>
    <row r="6" spans="1:9" ht="2.25" customHeight="1" thickBot="1">
      <c r="A6" s="218"/>
      <c r="B6" s="222"/>
      <c r="C6" s="222"/>
      <c r="D6" s="222"/>
      <c r="E6" s="222"/>
      <c r="F6" s="222"/>
      <c r="G6" s="222"/>
      <c r="H6" s="223" t="s">
        <v>134</v>
      </c>
      <c r="I6" s="218"/>
    </row>
    <row r="7" spans="1:9" ht="25.5">
      <c r="A7" s="218"/>
      <c r="B7" s="224" t="s">
        <v>105</v>
      </c>
      <c r="C7" s="225" t="s">
        <v>135</v>
      </c>
      <c r="D7" s="226" t="s">
        <v>107</v>
      </c>
      <c r="E7" s="226" t="s">
        <v>44</v>
      </c>
      <c r="F7" s="226" t="s">
        <v>45</v>
      </c>
      <c r="G7" s="226" t="s">
        <v>108</v>
      </c>
      <c r="H7" s="227" t="s">
        <v>109</v>
      </c>
      <c r="I7" s="218"/>
    </row>
    <row r="8" spans="1:9" ht="11.25" customHeight="1" thickBot="1">
      <c r="A8" s="218"/>
      <c r="B8" s="228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30">
        <v>7</v>
      </c>
      <c r="I8" s="218"/>
    </row>
    <row r="9" spans="1:9" ht="15">
      <c r="A9" s="231"/>
      <c r="B9" s="232">
        <v>1</v>
      </c>
      <c r="C9" s="233" t="s">
        <v>143</v>
      </c>
      <c r="D9" s="234">
        <v>2731</v>
      </c>
      <c r="E9" s="234">
        <v>0</v>
      </c>
      <c r="F9" s="234">
        <v>0</v>
      </c>
      <c r="G9" s="234">
        <v>2731</v>
      </c>
      <c r="H9" s="235">
        <v>0</v>
      </c>
      <c r="I9" s="236"/>
    </row>
    <row r="10" spans="1:9" ht="15">
      <c r="A10" s="218"/>
      <c r="B10" s="240">
        <v>2</v>
      </c>
      <c r="C10" s="241" t="s">
        <v>144</v>
      </c>
      <c r="D10" s="242">
        <v>37552</v>
      </c>
      <c r="E10" s="242">
        <v>0</v>
      </c>
      <c r="F10" s="242">
        <v>0</v>
      </c>
      <c r="G10" s="242">
        <v>37552</v>
      </c>
      <c r="H10" s="243">
        <v>4882</v>
      </c>
      <c r="I10" s="236"/>
    </row>
    <row r="11" spans="1:9" ht="15.75" thickBot="1">
      <c r="A11" s="218"/>
      <c r="B11" s="244">
        <v>3</v>
      </c>
      <c r="C11" s="245" t="s">
        <v>116</v>
      </c>
      <c r="D11" s="246">
        <f>SUM(D9:D10)</f>
        <v>40283</v>
      </c>
      <c r="E11" s="246">
        <f>SUM(E9:E10)</f>
        <v>0</v>
      </c>
      <c r="F11" s="246">
        <f>SUM(F9:F10)</f>
        <v>0</v>
      </c>
      <c r="G11" s="246">
        <f>SUM(G9:G10)</f>
        <v>40283</v>
      </c>
      <c r="H11" s="246">
        <f>SUM(H9:H10)</f>
        <v>4882</v>
      </c>
      <c r="I11" s="236"/>
    </row>
    <row r="12" spans="2:8" ht="15">
      <c r="B12" s="247"/>
      <c r="C12" s="247"/>
      <c r="D12" s="247"/>
      <c r="E12" s="247"/>
      <c r="F12" s="247"/>
      <c r="G12" s="247"/>
      <c r="H12" s="247"/>
    </row>
    <row r="14" spans="3:8" ht="15">
      <c r="C14" s="248" t="s">
        <v>139</v>
      </c>
      <c r="D14" s="248"/>
      <c r="E14" s="248" t="s">
        <v>140</v>
      </c>
      <c r="F14" s="248"/>
      <c r="G14" s="248"/>
      <c r="H14" s="250"/>
    </row>
    <row r="15" spans="3:8" ht="34.5" customHeight="1">
      <c r="C15" s="251" t="s">
        <v>78</v>
      </c>
      <c r="D15" s="252"/>
      <c r="E15" s="251" t="s">
        <v>79</v>
      </c>
      <c r="F15" s="252"/>
      <c r="G15" s="252"/>
      <c r="H15" s="253"/>
    </row>
    <row r="30" ht="15.75" customHeight="1"/>
    <row r="31" spans="1:9" ht="15">
      <c r="A31" s="218"/>
      <c r="B31" s="254"/>
      <c r="C31" s="254"/>
      <c r="D31" s="254"/>
      <c r="E31" s="254"/>
      <c r="F31" s="254"/>
      <c r="G31" s="254"/>
      <c r="H31" s="254"/>
      <c r="I31" s="218"/>
    </row>
  </sheetData>
  <sheetProtection/>
  <mergeCells count="1">
    <mergeCell ref="B5:H5"/>
  </mergeCells>
  <printOptions/>
  <pageMargins left="0.28" right="0.17" top="0.7480314960629921" bottom="0.7480314960629921" header="0.31496062992125984" footer="0.31496062992125984"/>
  <pageSetup horizontalDpi="600" verticalDpi="600" orientation="landscape" scale="90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25">
      <selection activeCell="G50" sqref="G50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431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70582</v>
      </c>
      <c r="E15" s="144">
        <v>62967</v>
      </c>
      <c r="F15" s="130"/>
    </row>
    <row r="16" spans="1:6" ht="15">
      <c r="A16" s="130"/>
      <c r="B16" s="141">
        <v>7</v>
      </c>
      <c r="C16" s="511" t="s">
        <v>682</v>
      </c>
      <c r="D16" s="143">
        <v>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176047621</v>
      </c>
      <c r="E26" s="144">
        <v>133113846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34498098</v>
      </c>
      <c r="E30" s="528">
        <v>472193564</v>
      </c>
      <c r="F30" s="130"/>
    </row>
    <row r="31" spans="1:6" ht="15.75" thickBot="1">
      <c r="A31" s="130"/>
      <c r="B31" s="529" t="s">
        <v>697</v>
      </c>
      <c r="C31" s="530"/>
      <c r="D31" s="531">
        <v>210616301</v>
      </c>
      <c r="E31" s="532">
        <v>605370377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25">
      <selection activeCell="G40" sqref="G40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438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260109</v>
      </c>
      <c r="E15" s="144">
        <v>107250</v>
      </c>
      <c r="F15" s="130"/>
    </row>
    <row r="16" spans="1:6" ht="15">
      <c r="A16" s="130"/>
      <c r="B16" s="141">
        <v>7</v>
      </c>
      <c r="C16" s="511" t="s">
        <v>682</v>
      </c>
      <c r="D16" s="143">
        <v>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0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0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260109</v>
      </c>
      <c r="E31" s="532">
        <v>107250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2"/>
      <c r="D37" s="372"/>
      <c r="E37" s="372"/>
    </row>
    <row r="38" spans="3:5" ht="52.5" customHeight="1">
      <c r="C38" s="374"/>
      <c r="D38" s="373"/>
      <c r="E38" s="374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">
      <selection activeCell="E43" sqref="E43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432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24565613</v>
      </c>
      <c r="E15" s="144">
        <v>674013</v>
      </c>
      <c r="F15" s="130"/>
    </row>
    <row r="16" spans="1:6" ht="15">
      <c r="A16" s="130"/>
      <c r="B16" s="141">
        <v>7</v>
      </c>
      <c r="C16" s="511" t="s">
        <v>682</v>
      </c>
      <c r="D16" s="143">
        <v>0</v>
      </c>
      <c r="E16" s="144">
        <v>0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4750028</v>
      </c>
      <c r="E19" s="516">
        <v>6026970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4750028</v>
      </c>
      <c r="E25" s="524">
        <v>6026970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18345479</v>
      </c>
      <c r="E28" s="144">
        <v>3753436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420162</v>
      </c>
      <c r="E30" s="528">
        <v>226379</v>
      </c>
      <c r="F30" s="130"/>
    </row>
    <row r="31" spans="1:6" ht="15.75" thickBot="1">
      <c r="A31" s="130"/>
      <c r="B31" s="529" t="s">
        <v>697</v>
      </c>
      <c r="C31" s="530"/>
      <c r="D31" s="531">
        <v>48081282</v>
      </c>
      <c r="E31" s="532">
        <v>10680798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544"/>
      <c r="D37" s="544"/>
      <c r="E37" s="544"/>
    </row>
    <row r="38" spans="3:5" ht="52.5" customHeight="1">
      <c r="C38" s="543"/>
      <c r="D38" s="542"/>
      <c r="E38" s="543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7" sqref="I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145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64" t="s">
        <v>49</v>
      </c>
      <c r="F7" s="64" t="s">
        <v>50</v>
      </c>
      <c r="G7" s="64" t="s">
        <v>51</v>
      </c>
      <c r="H7" s="64" t="s">
        <v>52</v>
      </c>
      <c r="I7" s="64" t="s">
        <v>49</v>
      </c>
      <c r="J7" s="64" t="s">
        <v>53</v>
      </c>
      <c r="K7" s="64" t="s">
        <v>51</v>
      </c>
      <c r="L7" s="64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109213383</v>
      </c>
      <c r="E8" s="67">
        <v>0</v>
      </c>
      <c r="F8" s="67">
        <v>5577046</v>
      </c>
      <c r="G8" s="67">
        <v>11403254</v>
      </c>
      <c r="H8" s="67">
        <v>767106</v>
      </c>
      <c r="I8" s="67">
        <v>0</v>
      </c>
      <c r="J8" s="67">
        <v>585131</v>
      </c>
      <c r="K8" s="67">
        <v>8952423</v>
      </c>
      <c r="L8" s="67">
        <v>389979</v>
      </c>
      <c r="M8" s="68">
        <v>117033247</v>
      </c>
      <c r="N8" s="67">
        <v>67819056</v>
      </c>
      <c r="O8" s="69">
        <v>49214194</v>
      </c>
    </row>
    <row r="9" spans="2:15" ht="15">
      <c r="B9" s="70" t="s">
        <v>55</v>
      </c>
      <c r="C9" s="71" t="s">
        <v>56</v>
      </c>
      <c r="D9" s="72">
        <v>677623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677623</v>
      </c>
      <c r="N9" s="72">
        <v>0</v>
      </c>
      <c r="O9" s="74">
        <v>677623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80299863</v>
      </c>
      <c r="E11" s="72">
        <v>0</v>
      </c>
      <c r="F11" s="72">
        <v>3125101</v>
      </c>
      <c r="G11" s="72">
        <v>9788861</v>
      </c>
      <c r="H11" s="72">
        <v>0</v>
      </c>
      <c r="I11" s="77">
        <v>0</v>
      </c>
      <c r="J11" s="72">
        <v>4270</v>
      </c>
      <c r="K11" s="78">
        <v>6874894</v>
      </c>
      <c r="L11" s="72">
        <v>0</v>
      </c>
      <c r="M11" s="73">
        <v>86334662</v>
      </c>
      <c r="N11" s="72">
        <v>38936343</v>
      </c>
      <c r="O11" s="74">
        <v>47398321</v>
      </c>
    </row>
    <row r="12" spans="2:15" ht="15">
      <c r="B12" s="70" t="s">
        <v>61</v>
      </c>
      <c r="C12" s="71" t="s">
        <v>62</v>
      </c>
      <c r="D12" s="72">
        <v>1637877</v>
      </c>
      <c r="E12" s="72">
        <v>0</v>
      </c>
      <c r="F12" s="72">
        <v>42920</v>
      </c>
      <c r="G12" s="72">
        <v>46795</v>
      </c>
      <c r="H12" s="72">
        <v>0</v>
      </c>
      <c r="I12" s="72">
        <v>0</v>
      </c>
      <c r="J12" s="67">
        <v>0</v>
      </c>
      <c r="K12" s="72">
        <v>114064</v>
      </c>
      <c r="L12" s="72">
        <v>0</v>
      </c>
      <c r="M12" s="73">
        <v>1613529</v>
      </c>
      <c r="N12" s="72">
        <v>1545149</v>
      </c>
      <c r="O12" s="74">
        <v>68380</v>
      </c>
    </row>
    <row r="13" spans="2:15" ht="18" customHeight="1">
      <c r="B13" s="70" t="s">
        <v>63</v>
      </c>
      <c r="C13" s="71" t="s">
        <v>64</v>
      </c>
      <c r="D13" s="72">
        <v>33680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33680</v>
      </c>
      <c r="N13" s="72">
        <v>33680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26564336</v>
      </c>
      <c r="E14" s="72">
        <v>0</v>
      </c>
      <c r="F14" s="72">
        <v>2409028</v>
      </c>
      <c r="G14" s="72">
        <v>1567597</v>
      </c>
      <c r="H14" s="72">
        <v>767106</v>
      </c>
      <c r="I14" s="72">
        <v>0</v>
      </c>
      <c r="J14" s="72">
        <v>580861</v>
      </c>
      <c r="K14" s="72">
        <v>1963466</v>
      </c>
      <c r="L14" s="72">
        <v>389979</v>
      </c>
      <c r="M14" s="73">
        <v>28373762</v>
      </c>
      <c r="N14" s="72">
        <v>27303884</v>
      </c>
      <c r="O14" s="74">
        <v>1069877</v>
      </c>
    </row>
    <row r="15" spans="2:15" ht="15">
      <c r="B15" s="79" t="s">
        <v>18</v>
      </c>
      <c r="C15" s="80" t="s">
        <v>67</v>
      </c>
      <c r="D15" s="72">
        <v>55842</v>
      </c>
      <c r="E15" s="72">
        <v>0</v>
      </c>
      <c r="F15" s="72">
        <v>27450</v>
      </c>
      <c r="G15" s="72">
        <v>0</v>
      </c>
      <c r="H15" s="72">
        <v>0</v>
      </c>
      <c r="I15" s="72">
        <v>0</v>
      </c>
      <c r="J15" s="72">
        <v>21402</v>
      </c>
      <c r="K15" s="72">
        <v>0</v>
      </c>
      <c r="L15" s="72">
        <v>0</v>
      </c>
      <c r="M15" s="73">
        <v>61890</v>
      </c>
      <c r="N15" s="72">
        <v>0</v>
      </c>
      <c r="O15" s="74">
        <v>61890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763446</v>
      </c>
      <c r="E17" s="76">
        <v>0</v>
      </c>
      <c r="F17" s="76">
        <v>9294</v>
      </c>
      <c r="G17" s="76">
        <v>31526</v>
      </c>
      <c r="H17" s="76">
        <v>0</v>
      </c>
      <c r="I17" s="76">
        <v>0</v>
      </c>
      <c r="J17" s="76">
        <v>146184</v>
      </c>
      <c r="K17" s="76">
        <v>33266</v>
      </c>
      <c r="L17" s="76">
        <v>0</v>
      </c>
      <c r="M17" s="84">
        <v>624823</v>
      </c>
      <c r="N17" s="76">
        <v>624823</v>
      </c>
      <c r="O17" s="85">
        <v>0</v>
      </c>
    </row>
    <row r="18" spans="2:15" ht="15.75" thickBot="1">
      <c r="B18" s="586" t="s">
        <v>70</v>
      </c>
      <c r="C18" s="587"/>
      <c r="D18" s="86">
        <v>110032661</v>
      </c>
      <c r="E18" s="86">
        <v>0</v>
      </c>
      <c r="F18" s="86">
        <v>5613791</v>
      </c>
      <c r="G18" s="86">
        <v>11434780</v>
      </c>
      <c r="H18" s="86">
        <v>767106</v>
      </c>
      <c r="I18" s="86">
        <v>0</v>
      </c>
      <c r="J18" s="86">
        <v>752715</v>
      </c>
      <c r="K18" s="86">
        <v>8985689</v>
      </c>
      <c r="L18" s="86">
        <v>389979</v>
      </c>
      <c r="M18" s="86">
        <v>117719955</v>
      </c>
      <c r="N18" s="86">
        <v>68443873</v>
      </c>
      <c r="O18" s="87">
        <v>49276084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2912245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H23" sqref="H23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145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4190</v>
      </c>
      <c r="E10" s="107">
        <v>611740</v>
      </c>
      <c r="F10" s="107">
        <v>457520</v>
      </c>
      <c r="G10" s="107">
        <v>84641200</v>
      </c>
      <c r="H10" s="107">
        <v>4190</v>
      </c>
      <c r="I10" s="107">
        <v>703920</v>
      </c>
      <c r="J10" s="107">
        <v>455574</v>
      </c>
      <c r="K10" s="107">
        <v>103415298</v>
      </c>
      <c r="L10" s="107">
        <v>0</v>
      </c>
      <c r="M10" s="107">
        <v>92180</v>
      </c>
      <c r="N10" s="107">
        <v>-1946</v>
      </c>
      <c r="O10" s="108">
        <v>18774098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1534</v>
      </c>
      <c r="G11" s="111">
        <v>283790</v>
      </c>
      <c r="H11" s="111">
        <v>0</v>
      </c>
      <c r="I11" s="111">
        <v>0</v>
      </c>
      <c r="J11" s="111">
        <v>1534</v>
      </c>
      <c r="K11" s="111">
        <v>348218</v>
      </c>
      <c r="L11" s="112">
        <v>0</v>
      </c>
      <c r="M11" s="113">
        <v>0</v>
      </c>
      <c r="N11" s="112">
        <v>0</v>
      </c>
      <c r="O11" s="114">
        <v>64428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1008</v>
      </c>
      <c r="E13" s="113">
        <v>147168</v>
      </c>
      <c r="F13" s="115">
        <v>96416</v>
      </c>
      <c r="G13" s="115">
        <v>17836960</v>
      </c>
      <c r="H13" s="115">
        <v>1008</v>
      </c>
      <c r="I13" s="115">
        <v>169344</v>
      </c>
      <c r="J13" s="115">
        <v>94712</v>
      </c>
      <c r="K13" s="116">
        <v>21499624</v>
      </c>
      <c r="L13" s="112">
        <v>0</v>
      </c>
      <c r="M13" s="113">
        <v>22176</v>
      </c>
      <c r="N13" s="112">
        <v>-1704</v>
      </c>
      <c r="O13" s="114">
        <v>3662664</v>
      </c>
    </row>
    <row r="14" spans="2:15" ht="27" customHeight="1">
      <c r="B14" s="109" t="s">
        <v>22</v>
      </c>
      <c r="C14" s="110" t="s">
        <v>101</v>
      </c>
      <c r="D14" s="112">
        <v>60</v>
      </c>
      <c r="E14" s="113">
        <v>8760</v>
      </c>
      <c r="F14" s="115">
        <v>21871</v>
      </c>
      <c r="G14" s="115">
        <v>4046135</v>
      </c>
      <c r="H14" s="115">
        <v>60</v>
      </c>
      <c r="I14" s="115">
        <v>10080</v>
      </c>
      <c r="J14" s="115">
        <v>21871</v>
      </c>
      <c r="K14" s="116">
        <v>4964717</v>
      </c>
      <c r="L14" s="112">
        <v>0</v>
      </c>
      <c r="M14" s="113">
        <v>1320</v>
      </c>
      <c r="N14" s="112">
        <v>0</v>
      </c>
      <c r="O14" s="114">
        <v>918582</v>
      </c>
    </row>
    <row r="15" spans="2:15" ht="15">
      <c r="B15" s="109" t="s">
        <v>28</v>
      </c>
      <c r="C15" s="110" t="s">
        <v>102</v>
      </c>
      <c r="D15" s="112">
        <v>2379</v>
      </c>
      <c r="E15" s="113">
        <v>347334</v>
      </c>
      <c r="F15" s="115">
        <v>324880</v>
      </c>
      <c r="G15" s="115">
        <v>60102800</v>
      </c>
      <c r="H15" s="115">
        <v>2379</v>
      </c>
      <c r="I15" s="115">
        <v>399672</v>
      </c>
      <c r="J15" s="115">
        <v>324890</v>
      </c>
      <c r="K15" s="116">
        <v>73750030</v>
      </c>
      <c r="L15" s="112">
        <v>0</v>
      </c>
      <c r="M15" s="113">
        <v>52338</v>
      </c>
      <c r="N15" s="112">
        <v>10</v>
      </c>
      <c r="O15" s="114">
        <v>13647230</v>
      </c>
    </row>
    <row r="16" spans="2:15" ht="15.75" thickBot="1">
      <c r="B16" s="117" t="s">
        <v>31</v>
      </c>
      <c r="C16" s="118" t="s">
        <v>103</v>
      </c>
      <c r="D16" s="119">
        <v>743</v>
      </c>
      <c r="E16" s="120">
        <v>108478</v>
      </c>
      <c r="F16" s="121">
        <v>12819</v>
      </c>
      <c r="G16" s="121">
        <v>2371515</v>
      </c>
      <c r="H16" s="121">
        <v>743</v>
      </c>
      <c r="I16" s="121">
        <v>124824</v>
      </c>
      <c r="J16" s="121">
        <v>12567</v>
      </c>
      <c r="K16" s="122">
        <v>2852709</v>
      </c>
      <c r="L16" s="119">
        <v>0</v>
      </c>
      <c r="M16" s="120">
        <v>16346</v>
      </c>
      <c r="N16" s="119">
        <v>-252</v>
      </c>
      <c r="O16" s="123">
        <v>481194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B2:D3"/>
    <mergeCell ref="M2:O2"/>
    <mergeCell ref="M3:O3"/>
    <mergeCell ref="B4:O4"/>
    <mergeCell ref="B5:K5"/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portrait" scale="54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C24" sqref="C24:N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143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64" t="s">
        <v>49</v>
      </c>
      <c r="F7" s="64" t="s">
        <v>50</v>
      </c>
      <c r="G7" s="64" t="s">
        <v>51</v>
      </c>
      <c r="H7" s="64" t="s">
        <v>52</v>
      </c>
      <c r="I7" s="64" t="s">
        <v>49</v>
      </c>
      <c r="J7" s="64" t="s">
        <v>53</v>
      </c>
      <c r="K7" s="64" t="s">
        <v>51</v>
      </c>
      <c r="L7" s="64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458256359</v>
      </c>
      <c r="E8" s="67">
        <v>0</v>
      </c>
      <c r="F8" s="67">
        <v>6705556</v>
      </c>
      <c r="G8" s="67">
        <v>21554981</v>
      </c>
      <c r="H8" s="67">
        <v>1893582</v>
      </c>
      <c r="I8" s="67">
        <v>0</v>
      </c>
      <c r="J8" s="67">
        <v>2197470</v>
      </c>
      <c r="K8" s="67">
        <v>20595616</v>
      </c>
      <c r="L8" s="67">
        <v>544910</v>
      </c>
      <c r="M8" s="68">
        <v>465072481</v>
      </c>
      <c r="N8" s="67">
        <v>208805723</v>
      </c>
      <c r="O8" s="69">
        <v>256266754</v>
      </c>
    </row>
    <row r="9" spans="2:15" ht="15">
      <c r="B9" s="70" t="s">
        <v>55</v>
      </c>
      <c r="C9" s="71" t="s">
        <v>56</v>
      </c>
      <c r="D9" s="72">
        <v>10923287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185000</v>
      </c>
      <c r="L9" s="72">
        <v>0</v>
      </c>
      <c r="M9" s="73">
        <v>10738287</v>
      </c>
      <c r="N9" s="72">
        <v>0</v>
      </c>
      <c r="O9" s="74">
        <v>10738287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378908048</v>
      </c>
      <c r="E11" s="72">
        <v>0</v>
      </c>
      <c r="F11" s="72">
        <v>1137957</v>
      </c>
      <c r="G11" s="72">
        <v>20895743</v>
      </c>
      <c r="H11" s="72">
        <v>1159908</v>
      </c>
      <c r="I11" s="77">
        <v>0</v>
      </c>
      <c r="J11" s="72">
        <v>0</v>
      </c>
      <c r="K11" s="78">
        <v>18737023</v>
      </c>
      <c r="L11" s="72">
        <v>0</v>
      </c>
      <c r="M11" s="73">
        <v>383364628</v>
      </c>
      <c r="N11" s="72">
        <v>139068581</v>
      </c>
      <c r="O11" s="74">
        <v>244296046</v>
      </c>
    </row>
    <row r="12" spans="2:15" ht="15">
      <c r="B12" s="70" t="s">
        <v>61</v>
      </c>
      <c r="C12" s="71" t="s">
        <v>62</v>
      </c>
      <c r="D12" s="72">
        <v>7659447</v>
      </c>
      <c r="E12" s="72">
        <v>0</v>
      </c>
      <c r="F12" s="72">
        <v>36400</v>
      </c>
      <c r="G12" s="72">
        <v>43665</v>
      </c>
      <c r="H12" s="72">
        <v>36811</v>
      </c>
      <c r="I12" s="72">
        <v>0</v>
      </c>
      <c r="J12" s="67">
        <v>0</v>
      </c>
      <c r="K12" s="72">
        <v>55624</v>
      </c>
      <c r="L12" s="72">
        <v>0</v>
      </c>
      <c r="M12" s="73">
        <v>7720699</v>
      </c>
      <c r="N12" s="72">
        <v>6968936</v>
      </c>
      <c r="O12" s="74">
        <v>751760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60765582</v>
      </c>
      <c r="E14" s="72">
        <v>0</v>
      </c>
      <c r="F14" s="72">
        <v>5531200</v>
      </c>
      <c r="G14" s="72">
        <v>615575</v>
      </c>
      <c r="H14" s="72">
        <v>696864</v>
      </c>
      <c r="I14" s="72">
        <v>0</v>
      </c>
      <c r="J14" s="72">
        <v>2197470</v>
      </c>
      <c r="K14" s="72">
        <v>1617969</v>
      </c>
      <c r="L14" s="72">
        <v>544910</v>
      </c>
      <c r="M14" s="73">
        <v>63248868</v>
      </c>
      <c r="N14" s="72">
        <v>62768206</v>
      </c>
      <c r="O14" s="74">
        <v>480664</v>
      </c>
    </row>
    <row r="15" spans="2:15" ht="15">
      <c r="B15" s="79" t="s">
        <v>18</v>
      </c>
      <c r="C15" s="80" t="s">
        <v>67</v>
      </c>
      <c r="D15" s="72">
        <v>1292828</v>
      </c>
      <c r="E15" s="72">
        <v>0</v>
      </c>
      <c r="F15" s="72">
        <v>1245074</v>
      </c>
      <c r="G15" s="72">
        <v>0</v>
      </c>
      <c r="H15" s="72">
        <v>0</v>
      </c>
      <c r="I15" s="72">
        <v>0</v>
      </c>
      <c r="J15" s="72">
        <v>21295</v>
      </c>
      <c r="K15" s="72">
        <v>814762</v>
      </c>
      <c r="L15" s="72">
        <v>0</v>
      </c>
      <c r="M15" s="73">
        <v>1701845</v>
      </c>
      <c r="N15" s="72">
        <v>0</v>
      </c>
      <c r="O15" s="74">
        <v>1701845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2137803</v>
      </c>
      <c r="E17" s="76">
        <v>0</v>
      </c>
      <c r="F17" s="76">
        <v>88498</v>
      </c>
      <c r="G17" s="76">
        <v>0</v>
      </c>
      <c r="H17" s="76">
        <v>300</v>
      </c>
      <c r="I17" s="76">
        <v>0</v>
      </c>
      <c r="J17" s="76">
        <v>128605</v>
      </c>
      <c r="K17" s="76">
        <v>74492</v>
      </c>
      <c r="L17" s="76">
        <v>0</v>
      </c>
      <c r="M17" s="84">
        <v>2023502</v>
      </c>
      <c r="N17" s="76">
        <v>1990766</v>
      </c>
      <c r="O17" s="85">
        <v>32736</v>
      </c>
    </row>
    <row r="18" spans="2:15" ht="15.75" thickBot="1">
      <c r="B18" s="586" t="s">
        <v>70</v>
      </c>
      <c r="C18" s="587"/>
      <c r="D18" s="86">
        <v>461686994</v>
      </c>
      <c r="E18" s="86">
        <v>0</v>
      </c>
      <c r="F18" s="86">
        <v>8039127</v>
      </c>
      <c r="G18" s="86">
        <v>21554981</v>
      </c>
      <c r="H18" s="86">
        <v>1893882</v>
      </c>
      <c r="I18" s="86">
        <v>0</v>
      </c>
      <c r="J18" s="86">
        <v>2347368</v>
      </c>
      <c r="K18" s="86">
        <v>21484870</v>
      </c>
      <c r="L18" s="86">
        <v>544910</v>
      </c>
      <c r="M18" s="86">
        <v>468797823</v>
      </c>
      <c r="N18" s="86">
        <v>210796490</v>
      </c>
      <c r="O18" s="87">
        <v>256557148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20086666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18:C18"/>
    <mergeCell ref="B19:C19"/>
    <mergeCell ref="L25:N25"/>
    <mergeCell ref="G25:I25"/>
    <mergeCell ref="L26:N26"/>
    <mergeCell ref="G26:I26"/>
    <mergeCell ref="C25:D25"/>
    <mergeCell ref="C26:D26"/>
    <mergeCell ref="B5:K5"/>
    <mergeCell ref="B2:D3"/>
    <mergeCell ref="B4:N4"/>
    <mergeCell ref="M3:O3"/>
    <mergeCell ref="M2:O2"/>
    <mergeCell ref="D6:D7"/>
    <mergeCell ref="C6:C7"/>
    <mergeCell ref="N6:N7"/>
    <mergeCell ref="B6:B7"/>
    <mergeCell ref="O6:O7"/>
    <mergeCell ref="M6:M7"/>
    <mergeCell ref="I6:L6"/>
    <mergeCell ref="E6:H6"/>
  </mergeCells>
  <printOptions/>
  <pageMargins left="0.7" right="0.7" top="0.75" bottom="0.75" header="0.3" footer="0.3"/>
  <pageSetup horizontalDpi="600" verticalDpi="600" orientation="portrait" scale="4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K22" sqref="K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143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6325</v>
      </c>
      <c r="E10" s="107">
        <v>923450</v>
      </c>
      <c r="F10" s="107">
        <v>994908</v>
      </c>
      <c r="G10" s="107">
        <v>184057980</v>
      </c>
      <c r="H10" s="107">
        <v>6277</v>
      </c>
      <c r="I10" s="107">
        <v>1054536</v>
      </c>
      <c r="J10" s="107">
        <v>948527</v>
      </c>
      <c r="K10" s="107">
        <v>215315629</v>
      </c>
      <c r="L10" s="107">
        <v>-48</v>
      </c>
      <c r="M10" s="107">
        <v>131086</v>
      </c>
      <c r="N10" s="107">
        <v>-46381</v>
      </c>
      <c r="O10" s="108">
        <v>31257649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290</v>
      </c>
      <c r="E13" s="113">
        <v>42340</v>
      </c>
      <c r="F13" s="115">
        <v>192863</v>
      </c>
      <c r="G13" s="115">
        <v>35679655</v>
      </c>
      <c r="H13" s="115">
        <v>290</v>
      </c>
      <c r="I13" s="115">
        <v>48720</v>
      </c>
      <c r="J13" s="115">
        <v>172810</v>
      </c>
      <c r="K13" s="116">
        <v>39227870</v>
      </c>
      <c r="L13" s="112">
        <v>0</v>
      </c>
      <c r="M13" s="113">
        <v>6380</v>
      </c>
      <c r="N13" s="112">
        <v>-20053</v>
      </c>
      <c r="O13" s="114">
        <v>3548215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18803</v>
      </c>
      <c r="G14" s="115">
        <v>3478555</v>
      </c>
      <c r="H14" s="115">
        <v>0</v>
      </c>
      <c r="I14" s="115">
        <v>0</v>
      </c>
      <c r="J14" s="115">
        <v>18803</v>
      </c>
      <c r="K14" s="116">
        <v>4268281</v>
      </c>
      <c r="L14" s="112">
        <v>0</v>
      </c>
      <c r="M14" s="113">
        <v>0</v>
      </c>
      <c r="N14" s="112">
        <v>0</v>
      </c>
      <c r="O14" s="114">
        <v>789726</v>
      </c>
    </row>
    <row r="15" spans="2:15" ht="15">
      <c r="B15" s="109" t="s">
        <v>28</v>
      </c>
      <c r="C15" s="110" t="s">
        <v>102</v>
      </c>
      <c r="D15" s="112">
        <v>5914</v>
      </c>
      <c r="E15" s="113">
        <v>863444</v>
      </c>
      <c r="F15" s="115">
        <v>737070</v>
      </c>
      <c r="G15" s="115">
        <v>136357950</v>
      </c>
      <c r="H15" s="115">
        <v>5866</v>
      </c>
      <c r="I15" s="115">
        <v>985488</v>
      </c>
      <c r="J15" s="115">
        <v>710742</v>
      </c>
      <c r="K15" s="116">
        <v>161338434</v>
      </c>
      <c r="L15" s="112">
        <v>-48</v>
      </c>
      <c r="M15" s="113">
        <v>122044</v>
      </c>
      <c r="N15" s="112">
        <v>-26328</v>
      </c>
      <c r="O15" s="114">
        <v>24980484</v>
      </c>
    </row>
    <row r="16" spans="2:15" ht="15.75" thickBot="1">
      <c r="B16" s="117" t="s">
        <v>31</v>
      </c>
      <c r="C16" s="118" t="s">
        <v>103</v>
      </c>
      <c r="D16" s="119">
        <v>121</v>
      </c>
      <c r="E16" s="120">
        <v>17666</v>
      </c>
      <c r="F16" s="121">
        <v>46172</v>
      </c>
      <c r="G16" s="121">
        <v>8541820</v>
      </c>
      <c r="H16" s="121">
        <v>121</v>
      </c>
      <c r="I16" s="121">
        <v>20328</v>
      </c>
      <c r="J16" s="121">
        <v>46172</v>
      </c>
      <c r="K16" s="122">
        <v>10481044</v>
      </c>
      <c r="L16" s="119">
        <v>0</v>
      </c>
      <c r="M16" s="120">
        <v>2662</v>
      </c>
      <c r="N16" s="119">
        <v>0</v>
      </c>
      <c r="O16" s="123">
        <v>1939224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7" right="0.7" top="0.75" bottom="0.75" header="0.3" footer="0.3"/>
  <pageSetup horizontalDpi="600" verticalDpi="600" orientation="portrait" scale="54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0"/>
  <sheetViews>
    <sheetView showGridLines="0" showOutlineSymbols="0" zoomScalePageLayoutView="0" workbookViewId="0" topLeftCell="A1">
      <selection activeCell="G27" sqref="G2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143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147</v>
      </c>
      <c r="D9" s="143">
        <v>0</v>
      </c>
      <c r="E9" s="143">
        <v>554</v>
      </c>
      <c r="F9" s="143">
        <v>0</v>
      </c>
      <c r="G9" s="143">
        <v>554</v>
      </c>
      <c r="H9" s="144">
        <v>0</v>
      </c>
      <c r="I9" s="264"/>
    </row>
    <row r="10" spans="1:9" ht="15">
      <c r="A10" s="130"/>
      <c r="B10" s="265">
        <v>2</v>
      </c>
      <c r="C10" s="266" t="s">
        <v>148</v>
      </c>
      <c r="D10" s="147">
        <v>0</v>
      </c>
      <c r="E10" s="147">
        <v>554</v>
      </c>
      <c r="F10" s="147">
        <v>0</v>
      </c>
      <c r="G10" s="147">
        <v>554</v>
      </c>
      <c r="H10" s="148">
        <v>0</v>
      </c>
      <c r="I10" s="264"/>
    </row>
    <row r="11" spans="1:9" ht="15">
      <c r="A11" s="130"/>
      <c r="B11" s="265">
        <v>3</v>
      </c>
      <c r="C11" s="266" t="s">
        <v>149</v>
      </c>
      <c r="D11" s="147">
        <v>0</v>
      </c>
      <c r="E11" s="147">
        <v>554</v>
      </c>
      <c r="F11" s="147">
        <v>0</v>
      </c>
      <c r="G11" s="147">
        <v>554</v>
      </c>
      <c r="H11" s="148">
        <v>0</v>
      </c>
      <c r="I11" s="264"/>
    </row>
    <row r="12" spans="1:9" ht="15">
      <c r="A12" s="130"/>
      <c r="B12" s="265">
        <v>4</v>
      </c>
      <c r="C12" s="266" t="s">
        <v>150</v>
      </c>
      <c r="D12" s="147">
        <v>0</v>
      </c>
      <c r="E12" s="147">
        <v>400</v>
      </c>
      <c r="F12" s="147">
        <v>0</v>
      </c>
      <c r="G12" s="147">
        <v>400</v>
      </c>
      <c r="H12" s="148">
        <v>0</v>
      </c>
      <c r="I12" s="264"/>
    </row>
    <row r="13" spans="1:9" ht="15">
      <c r="A13" s="130"/>
      <c r="B13" s="265">
        <v>5</v>
      </c>
      <c r="C13" s="266" t="s">
        <v>151</v>
      </c>
      <c r="D13" s="147">
        <v>0</v>
      </c>
      <c r="E13" s="147">
        <v>400</v>
      </c>
      <c r="F13" s="147">
        <v>0</v>
      </c>
      <c r="G13" s="147">
        <v>400</v>
      </c>
      <c r="H13" s="148">
        <v>0</v>
      </c>
      <c r="I13" s="264"/>
    </row>
    <row r="14" spans="1:9" ht="15">
      <c r="A14" s="130"/>
      <c r="B14" s="265">
        <v>6</v>
      </c>
      <c r="C14" s="266" t="s">
        <v>152</v>
      </c>
      <c r="D14" s="147">
        <v>0</v>
      </c>
      <c r="E14" s="147">
        <v>1200</v>
      </c>
      <c r="F14" s="147">
        <v>0</v>
      </c>
      <c r="G14" s="147">
        <v>1200</v>
      </c>
      <c r="H14" s="148">
        <v>0</v>
      </c>
      <c r="I14" s="264"/>
    </row>
    <row r="15" spans="1:9" ht="15">
      <c r="A15" s="130"/>
      <c r="B15" s="265">
        <v>7</v>
      </c>
      <c r="C15" s="266" t="s">
        <v>153</v>
      </c>
      <c r="D15" s="147">
        <v>0</v>
      </c>
      <c r="E15" s="147">
        <v>2843</v>
      </c>
      <c r="F15" s="147">
        <v>0</v>
      </c>
      <c r="G15" s="147">
        <v>2843</v>
      </c>
      <c r="H15" s="148">
        <v>0</v>
      </c>
      <c r="I15" s="264"/>
    </row>
    <row r="16" spans="1:9" ht="15">
      <c r="A16" s="130"/>
      <c r="B16" s="265">
        <v>8</v>
      </c>
      <c r="C16" s="266" t="s">
        <v>154</v>
      </c>
      <c r="D16" s="147">
        <v>0</v>
      </c>
      <c r="E16" s="147">
        <v>400</v>
      </c>
      <c r="F16" s="147">
        <v>0</v>
      </c>
      <c r="G16" s="147">
        <v>400</v>
      </c>
      <c r="H16" s="148">
        <v>0</v>
      </c>
      <c r="I16" s="264"/>
    </row>
    <row r="17" spans="1:9" ht="25.5">
      <c r="A17" s="130"/>
      <c r="B17" s="265">
        <v>9</v>
      </c>
      <c r="C17" s="266" t="s">
        <v>155</v>
      </c>
      <c r="D17" s="147">
        <v>0</v>
      </c>
      <c r="E17" s="147">
        <v>20632</v>
      </c>
      <c r="F17" s="147">
        <v>0</v>
      </c>
      <c r="G17" s="147">
        <v>20632</v>
      </c>
      <c r="H17" s="148">
        <v>16774</v>
      </c>
      <c r="I17" s="264"/>
    </row>
    <row r="18" spans="1:9" ht="15">
      <c r="A18" s="130"/>
      <c r="B18" s="265">
        <v>10</v>
      </c>
      <c r="C18" s="266" t="s">
        <v>156</v>
      </c>
      <c r="D18" s="147">
        <v>450</v>
      </c>
      <c r="E18" s="147">
        <v>0</v>
      </c>
      <c r="F18" s="147">
        <v>0</v>
      </c>
      <c r="G18" s="147">
        <v>450</v>
      </c>
      <c r="H18" s="148">
        <v>0</v>
      </c>
      <c r="I18" s="264"/>
    </row>
    <row r="19" spans="1:9" ht="15">
      <c r="A19" s="130"/>
      <c r="B19" s="265">
        <v>11</v>
      </c>
      <c r="C19" s="266" t="s">
        <v>157</v>
      </c>
      <c r="D19" s="147">
        <v>3621</v>
      </c>
      <c r="E19" s="147">
        <v>0</v>
      </c>
      <c r="F19" s="147">
        <v>0</v>
      </c>
      <c r="G19" s="147">
        <v>3621</v>
      </c>
      <c r="H19" s="148">
        <v>0</v>
      </c>
      <c r="I19" s="264"/>
    </row>
    <row r="20" spans="1:9" ht="15.75" thickBot="1">
      <c r="A20" s="130"/>
      <c r="B20" s="267">
        <v>12</v>
      </c>
      <c r="C20" s="268" t="s">
        <v>116</v>
      </c>
      <c r="D20" s="151">
        <v>4071</v>
      </c>
      <c r="E20" s="151">
        <v>27537</v>
      </c>
      <c r="F20" s="151">
        <v>0</v>
      </c>
      <c r="G20" s="151">
        <v>31608</v>
      </c>
      <c r="H20" s="152">
        <v>16774</v>
      </c>
      <c r="I20" s="264"/>
    </row>
    <row r="21" spans="2:8" ht="15">
      <c r="B21" s="269"/>
      <c r="C21" s="269"/>
      <c r="D21" s="269"/>
      <c r="E21" s="269"/>
      <c r="F21" s="269"/>
      <c r="G21" s="269"/>
      <c r="H21" s="269"/>
    </row>
    <row r="23" spans="3:8" ht="15">
      <c r="C23" s="126"/>
      <c r="D23" s="126"/>
      <c r="E23" s="126"/>
      <c r="F23" s="126"/>
      <c r="G23" s="590"/>
      <c r="H23" s="590"/>
    </row>
    <row r="24" spans="3:8" ht="34.5" customHeight="1">
      <c r="C24" s="157"/>
      <c r="D24" s="215"/>
      <c r="E24" s="157"/>
      <c r="F24" s="215"/>
      <c r="G24" s="596"/>
      <c r="H24" s="596"/>
    </row>
    <row r="39" ht="15.75" customHeight="1"/>
    <row r="40" spans="1:9" ht="15">
      <c r="A40" s="130"/>
      <c r="B40" s="161"/>
      <c r="C40" s="161"/>
      <c r="D40" s="161"/>
      <c r="E40" s="161"/>
      <c r="F40" s="161"/>
      <c r="G40" s="161"/>
      <c r="H40" s="161"/>
      <c r="I40" s="130"/>
    </row>
  </sheetData>
  <sheetProtection/>
  <mergeCells count="4">
    <mergeCell ref="B2:C3"/>
    <mergeCell ref="B5:H5"/>
    <mergeCell ref="G23:H23"/>
    <mergeCell ref="G24:H24"/>
  </mergeCells>
  <printOptions/>
  <pageMargins left="0.7" right="0.7" top="0.75" bottom="0.75" header="0.3" footer="0.3"/>
  <pageSetup horizontalDpi="600" verticalDpi="600" orientation="portrait" scale="5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G27" sqref="G2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143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38.25">
      <c r="A9" s="154"/>
      <c r="B9" s="262">
        <v>1</v>
      </c>
      <c r="C9" s="270" t="s">
        <v>159</v>
      </c>
      <c r="D9" s="143">
        <v>2731</v>
      </c>
      <c r="E9" s="143">
        <v>0</v>
      </c>
      <c r="F9" s="143">
        <v>0</v>
      </c>
      <c r="G9" s="143">
        <v>2731</v>
      </c>
      <c r="H9" s="144">
        <v>0</v>
      </c>
      <c r="I9" s="264"/>
    </row>
    <row r="10" spans="1:9" ht="15.75" thickBot="1">
      <c r="A10" s="130"/>
      <c r="B10" s="265">
        <v>2</v>
      </c>
      <c r="C10" s="266" t="s">
        <v>116</v>
      </c>
      <c r="D10" s="147">
        <v>2731</v>
      </c>
      <c r="E10" s="147">
        <v>0</v>
      </c>
      <c r="F10" s="147">
        <v>0</v>
      </c>
      <c r="G10" s="147">
        <v>2731</v>
      </c>
      <c r="H10" s="148">
        <v>0</v>
      </c>
      <c r="I10" s="264"/>
    </row>
    <row r="11" spans="1:9" ht="15.75" hidden="1" thickBot="1">
      <c r="A11" s="130"/>
      <c r="B11" s="267"/>
      <c r="C11" s="268"/>
      <c r="D11" s="151"/>
      <c r="E11" s="151"/>
      <c r="F11" s="151"/>
      <c r="G11" s="151"/>
      <c r="H11" s="152"/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15"/>
      <c r="E15" s="157"/>
      <c r="F15" s="215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B2:C3"/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160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17" t="s">
        <v>49</v>
      </c>
      <c r="F7" s="217" t="s">
        <v>50</v>
      </c>
      <c r="G7" s="217" t="s">
        <v>51</v>
      </c>
      <c r="H7" s="217" t="s">
        <v>52</v>
      </c>
      <c r="I7" s="217" t="s">
        <v>49</v>
      </c>
      <c r="J7" s="217" t="s">
        <v>53</v>
      </c>
      <c r="K7" s="217" t="s">
        <v>51</v>
      </c>
      <c r="L7" s="217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230476989</v>
      </c>
      <c r="E8" s="67">
        <v>0</v>
      </c>
      <c r="F8" s="67">
        <v>4633972</v>
      </c>
      <c r="G8" s="67">
        <v>6762379</v>
      </c>
      <c r="H8" s="67">
        <v>576551</v>
      </c>
      <c r="I8" s="67">
        <v>0</v>
      </c>
      <c r="J8" s="67">
        <v>907872</v>
      </c>
      <c r="K8" s="67">
        <v>736440</v>
      </c>
      <c r="L8" s="67">
        <v>45194</v>
      </c>
      <c r="M8" s="68">
        <v>240760380</v>
      </c>
      <c r="N8" s="67">
        <v>141359736</v>
      </c>
      <c r="O8" s="69">
        <v>99400648</v>
      </c>
    </row>
    <row r="9" spans="2:15" ht="15">
      <c r="B9" s="70" t="s">
        <v>55</v>
      </c>
      <c r="C9" s="71" t="s">
        <v>56</v>
      </c>
      <c r="D9" s="72">
        <v>490611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490611</v>
      </c>
      <c r="N9" s="72">
        <v>0</v>
      </c>
      <c r="O9" s="74">
        <v>490611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177901704</v>
      </c>
      <c r="E11" s="72">
        <v>0</v>
      </c>
      <c r="F11" s="72">
        <v>209793</v>
      </c>
      <c r="G11" s="72">
        <v>6619191</v>
      </c>
      <c r="H11" s="72">
        <v>0</v>
      </c>
      <c r="I11" s="77">
        <v>0</v>
      </c>
      <c r="J11" s="72">
        <v>0</v>
      </c>
      <c r="K11" s="78">
        <v>736440</v>
      </c>
      <c r="L11" s="72">
        <v>0</v>
      </c>
      <c r="M11" s="73">
        <v>183994249</v>
      </c>
      <c r="N11" s="72">
        <v>87010558</v>
      </c>
      <c r="O11" s="74">
        <v>96983694</v>
      </c>
    </row>
    <row r="12" spans="2:15" ht="15">
      <c r="B12" s="70" t="s">
        <v>61</v>
      </c>
      <c r="C12" s="71" t="s">
        <v>62</v>
      </c>
      <c r="D12" s="72">
        <v>4958983</v>
      </c>
      <c r="E12" s="72">
        <v>0</v>
      </c>
      <c r="F12" s="72">
        <v>0</v>
      </c>
      <c r="G12" s="72">
        <v>0</v>
      </c>
      <c r="H12" s="72">
        <v>19998</v>
      </c>
      <c r="I12" s="72">
        <v>0</v>
      </c>
      <c r="J12" s="67">
        <v>67377</v>
      </c>
      <c r="K12" s="72">
        <v>0</v>
      </c>
      <c r="L12" s="72">
        <v>0</v>
      </c>
      <c r="M12" s="73">
        <v>4911605</v>
      </c>
      <c r="N12" s="72">
        <v>4197369</v>
      </c>
      <c r="O12" s="74">
        <v>714236</v>
      </c>
    </row>
    <row r="13" spans="2:15" ht="18" customHeight="1">
      <c r="B13" s="70" t="s">
        <v>63</v>
      </c>
      <c r="C13" s="71" t="s">
        <v>64</v>
      </c>
      <c r="D13" s="72">
        <v>182116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182116</v>
      </c>
      <c r="N13" s="72">
        <v>92676</v>
      </c>
      <c r="O13" s="74">
        <v>89440</v>
      </c>
    </row>
    <row r="14" spans="2:15" ht="15.75" customHeight="1">
      <c r="B14" s="70" t="s">
        <v>65</v>
      </c>
      <c r="C14" s="71" t="s">
        <v>66</v>
      </c>
      <c r="D14" s="72">
        <v>46943572</v>
      </c>
      <c r="E14" s="72">
        <v>0</v>
      </c>
      <c r="F14" s="72">
        <v>4424179</v>
      </c>
      <c r="G14" s="72">
        <v>143188</v>
      </c>
      <c r="H14" s="72">
        <v>556553</v>
      </c>
      <c r="I14" s="72">
        <v>0</v>
      </c>
      <c r="J14" s="72">
        <v>840496</v>
      </c>
      <c r="K14" s="72">
        <v>0</v>
      </c>
      <c r="L14" s="72">
        <v>45194</v>
      </c>
      <c r="M14" s="73">
        <v>51181800</v>
      </c>
      <c r="N14" s="72">
        <v>50059134</v>
      </c>
      <c r="O14" s="74">
        <v>1122668</v>
      </c>
    </row>
    <row r="15" spans="2:15" ht="15">
      <c r="B15" s="79" t="s">
        <v>18</v>
      </c>
      <c r="C15" s="80" t="s">
        <v>67</v>
      </c>
      <c r="D15" s="72">
        <v>397105</v>
      </c>
      <c r="E15" s="72">
        <v>0</v>
      </c>
      <c r="F15" s="72">
        <v>21525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27060</v>
      </c>
      <c r="M15" s="73">
        <v>391570</v>
      </c>
      <c r="N15" s="72">
        <v>0</v>
      </c>
      <c r="O15" s="74">
        <v>391570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3628265</v>
      </c>
      <c r="E17" s="76">
        <v>0</v>
      </c>
      <c r="F17" s="76">
        <v>192191</v>
      </c>
      <c r="G17" s="76">
        <v>0</v>
      </c>
      <c r="H17" s="76">
        <v>1600</v>
      </c>
      <c r="I17" s="76">
        <v>0</v>
      </c>
      <c r="J17" s="76">
        <v>48627</v>
      </c>
      <c r="K17" s="76">
        <v>0</v>
      </c>
      <c r="L17" s="76">
        <v>0</v>
      </c>
      <c r="M17" s="84">
        <v>3773431</v>
      </c>
      <c r="N17" s="76">
        <v>3696593</v>
      </c>
      <c r="O17" s="85">
        <v>76838</v>
      </c>
    </row>
    <row r="18" spans="2:15" ht="15.75" thickBot="1">
      <c r="B18" s="586" t="s">
        <v>70</v>
      </c>
      <c r="C18" s="587"/>
      <c r="D18" s="86">
        <v>234502358</v>
      </c>
      <c r="E18" s="86">
        <v>0</v>
      </c>
      <c r="F18" s="86">
        <v>4847686</v>
      </c>
      <c r="G18" s="86">
        <v>6762379</v>
      </c>
      <c r="H18" s="86">
        <v>578151</v>
      </c>
      <c r="I18" s="86">
        <v>0</v>
      </c>
      <c r="J18" s="86">
        <v>956498</v>
      </c>
      <c r="K18" s="86">
        <v>736440</v>
      </c>
      <c r="L18" s="86">
        <v>72254</v>
      </c>
      <c r="M18" s="86">
        <v>244925386</v>
      </c>
      <c r="N18" s="86">
        <v>145056326</v>
      </c>
      <c r="O18" s="87">
        <v>99869056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6619191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K20" sqref="K20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160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931</v>
      </c>
      <c r="E10" s="107">
        <v>135926</v>
      </c>
      <c r="F10" s="107">
        <v>605386</v>
      </c>
      <c r="G10" s="107">
        <v>111996410</v>
      </c>
      <c r="H10" s="107">
        <v>960</v>
      </c>
      <c r="I10" s="107">
        <v>161280</v>
      </c>
      <c r="J10" s="107">
        <v>603979</v>
      </c>
      <c r="K10" s="107">
        <v>137103233</v>
      </c>
      <c r="L10" s="107">
        <v>29</v>
      </c>
      <c r="M10" s="107">
        <v>25354</v>
      </c>
      <c r="N10" s="107">
        <v>-1407</v>
      </c>
      <c r="O10" s="108">
        <v>25106823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12</v>
      </c>
      <c r="G12" s="115">
        <v>2220</v>
      </c>
      <c r="H12" s="115">
        <v>0</v>
      </c>
      <c r="I12" s="115">
        <v>0</v>
      </c>
      <c r="J12" s="115">
        <v>12</v>
      </c>
      <c r="K12" s="116">
        <v>2724</v>
      </c>
      <c r="L12" s="112">
        <v>0</v>
      </c>
      <c r="M12" s="113">
        <v>0</v>
      </c>
      <c r="N12" s="112">
        <v>0</v>
      </c>
      <c r="O12" s="114">
        <v>504</v>
      </c>
    </row>
    <row r="13" spans="2:15" ht="18" customHeight="1">
      <c r="B13" s="109" t="s">
        <v>20</v>
      </c>
      <c r="C13" s="110" t="s">
        <v>100</v>
      </c>
      <c r="D13" s="112">
        <v>297</v>
      </c>
      <c r="E13" s="113">
        <v>43362</v>
      </c>
      <c r="F13" s="115">
        <v>141037</v>
      </c>
      <c r="G13" s="115">
        <v>26091845</v>
      </c>
      <c r="H13" s="115">
        <v>297</v>
      </c>
      <c r="I13" s="115">
        <v>49896</v>
      </c>
      <c r="J13" s="115">
        <v>141037</v>
      </c>
      <c r="K13" s="116">
        <v>32015399</v>
      </c>
      <c r="L13" s="112">
        <v>0</v>
      </c>
      <c r="M13" s="113">
        <v>6534</v>
      </c>
      <c r="N13" s="112">
        <v>0</v>
      </c>
      <c r="O13" s="114">
        <v>5923554</v>
      </c>
    </row>
    <row r="14" spans="2:15" ht="27" customHeight="1">
      <c r="B14" s="109" t="s">
        <v>22</v>
      </c>
      <c r="C14" s="110" t="s">
        <v>101</v>
      </c>
      <c r="D14" s="112">
        <v>129</v>
      </c>
      <c r="E14" s="113">
        <v>18834</v>
      </c>
      <c r="F14" s="115">
        <v>65104</v>
      </c>
      <c r="G14" s="115">
        <v>12044240</v>
      </c>
      <c r="H14" s="115">
        <v>129</v>
      </c>
      <c r="I14" s="115">
        <v>21672</v>
      </c>
      <c r="J14" s="115">
        <v>65104</v>
      </c>
      <c r="K14" s="116">
        <v>14778608</v>
      </c>
      <c r="L14" s="112">
        <v>0</v>
      </c>
      <c r="M14" s="113">
        <v>2838</v>
      </c>
      <c r="N14" s="112">
        <v>0</v>
      </c>
      <c r="O14" s="114">
        <v>2734368</v>
      </c>
    </row>
    <row r="15" spans="2:15" ht="15">
      <c r="B15" s="109" t="s">
        <v>28</v>
      </c>
      <c r="C15" s="110" t="s">
        <v>102</v>
      </c>
      <c r="D15" s="112">
        <v>334</v>
      </c>
      <c r="E15" s="113">
        <v>48764</v>
      </c>
      <c r="F15" s="115">
        <v>366552</v>
      </c>
      <c r="G15" s="115">
        <v>67812120</v>
      </c>
      <c r="H15" s="115">
        <v>363</v>
      </c>
      <c r="I15" s="115">
        <v>60984</v>
      </c>
      <c r="J15" s="115">
        <v>365145</v>
      </c>
      <c r="K15" s="116">
        <v>82887915</v>
      </c>
      <c r="L15" s="112">
        <v>29</v>
      </c>
      <c r="M15" s="113">
        <v>12220</v>
      </c>
      <c r="N15" s="112">
        <v>-1407</v>
      </c>
      <c r="O15" s="114">
        <v>15075795</v>
      </c>
    </row>
    <row r="16" spans="2:15" ht="15.75" thickBot="1">
      <c r="B16" s="117" t="s">
        <v>31</v>
      </c>
      <c r="C16" s="118" t="s">
        <v>103</v>
      </c>
      <c r="D16" s="119">
        <v>171</v>
      </c>
      <c r="E16" s="120">
        <v>24966</v>
      </c>
      <c r="F16" s="121">
        <v>32681</v>
      </c>
      <c r="G16" s="121">
        <v>6045985</v>
      </c>
      <c r="H16" s="121">
        <v>171</v>
      </c>
      <c r="I16" s="121">
        <v>28728</v>
      </c>
      <c r="J16" s="121">
        <v>32681</v>
      </c>
      <c r="K16" s="122">
        <v>7418587</v>
      </c>
      <c r="L16" s="119">
        <v>0</v>
      </c>
      <c r="M16" s="120">
        <v>3762</v>
      </c>
      <c r="N16" s="119">
        <v>0</v>
      </c>
      <c r="O16" s="123">
        <v>1372602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7" right="0.7" top="0.75" bottom="0.75" header="0.3" footer="0.3"/>
  <pageSetup horizontalDpi="600" verticalDpi="600" orientation="portrait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OutlineSymbols="0" zoomScalePageLayoutView="0" workbookViewId="0" topLeftCell="A1">
      <selection activeCell="G17" sqref="G17"/>
    </sheetView>
  </sheetViews>
  <sheetFormatPr defaultColWidth="9.140625" defaultRowHeight="15"/>
  <cols>
    <col min="1" max="1" width="59.28125" style="0" customWidth="1"/>
    <col min="2" max="2" width="67.00390625" style="0" customWidth="1"/>
  </cols>
  <sheetData>
    <row r="1" spans="1:2" ht="30">
      <c r="A1" t="s">
        <v>36</v>
      </c>
      <c r="B1" s="1" t="s">
        <v>37</v>
      </c>
    </row>
    <row r="2" spans="1:4" ht="15">
      <c r="A2" t="str">
        <f>' Tab 1 Majątek Miasta Łodzi'!C9</f>
        <v>Jednostki Budżetowe</v>
      </c>
      <c r="B2" s="3">
        <f>' Tab 1 Majątek Miasta Łodzi'!H9</f>
        <v>100.94</v>
      </c>
      <c r="D2" s="2"/>
    </row>
    <row r="3" spans="1:2" ht="15">
      <c r="A3" t="str">
        <f>' Tab 1 Majątek Miasta Łodzi'!C13</f>
        <v>Zakłady Budżetowe</v>
      </c>
      <c r="B3" s="3">
        <f>' Tab 1 Majątek Miasta Łodzi'!H13</f>
        <v>105.83</v>
      </c>
    </row>
    <row r="4" spans="1:2" ht="15">
      <c r="A4" t="str">
        <f>' Tab 1 Majątek Miasta Łodzi'!C15</f>
        <v>Instytucje Kultury</v>
      </c>
      <c r="B4" s="3">
        <f>' Tab 1 Majątek Miasta Łodzi'!H15</f>
        <v>99.99</v>
      </c>
    </row>
    <row r="5" spans="1:2" ht="15">
      <c r="A5" t="str">
        <f>' Tab 1 Majątek Miasta Łodzi'!C23</f>
        <v>Majątek Miasta oddany </v>
      </c>
      <c r="B5" s="3">
        <f>' Tab 1 Majątek Miasta Łodzi'!H23</f>
        <v>101.25</v>
      </c>
    </row>
    <row r="6" spans="1:2" ht="15">
      <c r="A6" t="str">
        <f>' Tab 1 Majątek Miasta Łodzi'!C25</f>
        <v>Grunty nie ujęte w ewidencji księgowej </v>
      </c>
      <c r="B6" s="3">
        <f>' Tab 1 Majątek Miasta Łodzi'!H25</f>
        <v>121.7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G27" sqref="G2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160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161</v>
      </c>
      <c r="D9" s="143">
        <v>736440</v>
      </c>
      <c r="E9" s="143">
        <v>0</v>
      </c>
      <c r="F9" s="143">
        <v>736440</v>
      </c>
      <c r="G9" s="143">
        <v>0</v>
      </c>
      <c r="H9" s="144">
        <v>0</v>
      </c>
      <c r="I9" s="264"/>
    </row>
    <row r="10" spans="1:9" ht="15">
      <c r="A10" s="130"/>
      <c r="B10" s="265">
        <v>2</v>
      </c>
      <c r="C10" s="266" t="s">
        <v>162</v>
      </c>
      <c r="D10" s="147">
        <v>2932</v>
      </c>
      <c r="E10" s="147">
        <v>0</v>
      </c>
      <c r="F10" s="147">
        <v>0</v>
      </c>
      <c r="G10" s="147">
        <v>2932</v>
      </c>
      <c r="H10" s="148">
        <v>2932</v>
      </c>
      <c r="I10" s="264"/>
    </row>
    <row r="11" spans="1:9" ht="15.75" thickBot="1">
      <c r="A11" s="130"/>
      <c r="B11" s="267">
        <v>3</v>
      </c>
      <c r="C11" s="268" t="s">
        <v>116</v>
      </c>
      <c r="D11" s="151">
        <v>739372</v>
      </c>
      <c r="E11" s="151">
        <v>0</v>
      </c>
      <c r="F11" s="151">
        <v>736440</v>
      </c>
      <c r="G11" s="151">
        <v>2932</v>
      </c>
      <c r="H11" s="152">
        <v>2932</v>
      </c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15"/>
      <c r="E15" s="157"/>
      <c r="F15" s="215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B2:C3"/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7" sqref="I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138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17" t="s">
        <v>49</v>
      </c>
      <c r="F7" s="217" t="s">
        <v>50</v>
      </c>
      <c r="G7" s="217" t="s">
        <v>51</v>
      </c>
      <c r="H7" s="217" t="s">
        <v>52</v>
      </c>
      <c r="I7" s="217" t="s">
        <v>49</v>
      </c>
      <c r="J7" s="217" t="s">
        <v>53</v>
      </c>
      <c r="K7" s="217" t="s">
        <v>51</v>
      </c>
      <c r="L7" s="217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182863469</v>
      </c>
      <c r="E8" s="67">
        <v>0</v>
      </c>
      <c r="F8" s="67">
        <v>2764542</v>
      </c>
      <c r="G8" s="67">
        <v>31659666</v>
      </c>
      <c r="H8" s="67">
        <v>129953</v>
      </c>
      <c r="I8" s="67">
        <v>0</v>
      </c>
      <c r="J8" s="67">
        <v>1387673</v>
      </c>
      <c r="K8" s="67">
        <v>187708</v>
      </c>
      <c r="L8" s="67">
        <v>856368</v>
      </c>
      <c r="M8" s="68">
        <v>214985883</v>
      </c>
      <c r="N8" s="67">
        <v>117354948</v>
      </c>
      <c r="O8" s="69">
        <v>97630934</v>
      </c>
    </row>
    <row r="9" spans="2:15" ht="15">
      <c r="B9" s="70" t="s">
        <v>55</v>
      </c>
      <c r="C9" s="71" t="s">
        <v>56</v>
      </c>
      <c r="D9" s="72">
        <v>4180791</v>
      </c>
      <c r="E9" s="72">
        <v>0</v>
      </c>
      <c r="F9" s="72">
        <v>0</v>
      </c>
      <c r="G9" s="72">
        <v>185000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4365791</v>
      </c>
      <c r="N9" s="72">
        <v>0</v>
      </c>
      <c r="O9" s="74">
        <v>4365791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131175083</v>
      </c>
      <c r="E11" s="72">
        <v>0</v>
      </c>
      <c r="F11" s="72">
        <v>0</v>
      </c>
      <c r="G11" s="72">
        <v>28538746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159713829</v>
      </c>
      <c r="N11" s="72">
        <v>67520422</v>
      </c>
      <c r="O11" s="74">
        <v>92193403</v>
      </c>
    </row>
    <row r="12" spans="2:15" ht="15">
      <c r="B12" s="70" t="s">
        <v>61</v>
      </c>
      <c r="C12" s="71" t="s">
        <v>62</v>
      </c>
      <c r="D12" s="72">
        <v>5271359</v>
      </c>
      <c r="E12" s="72">
        <v>0</v>
      </c>
      <c r="F12" s="72">
        <v>14445</v>
      </c>
      <c r="G12" s="72">
        <v>784974</v>
      </c>
      <c r="H12" s="72">
        <v>0</v>
      </c>
      <c r="I12" s="72">
        <v>0</v>
      </c>
      <c r="J12" s="67">
        <v>15509</v>
      </c>
      <c r="K12" s="72">
        <v>0</v>
      </c>
      <c r="L12" s="72">
        <v>758770</v>
      </c>
      <c r="M12" s="73">
        <v>5296499</v>
      </c>
      <c r="N12" s="72">
        <v>4435487</v>
      </c>
      <c r="O12" s="74">
        <v>861009</v>
      </c>
    </row>
    <row r="13" spans="2:15" ht="18" customHeight="1">
      <c r="B13" s="70" t="s">
        <v>63</v>
      </c>
      <c r="C13" s="71" t="s">
        <v>64</v>
      </c>
      <c r="D13" s="72">
        <v>1204359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1204359</v>
      </c>
      <c r="N13" s="72">
        <v>1137362</v>
      </c>
      <c r="O13" s="74">
        <v>66997</v>
      </c>
    </row>
    <row r="14" spans="2:15" ht="15.75" customHeight="1">
      <c r="B14" s="70" t="s">
        <v>65</v>
      </c>
      <c r="C14" s="71" t="s">
        <v>66</v>
      </c>
      <c r="D14" s="72">
        <v>41031879</v>
      </c>
      <c r="E14" s="72">
        <v>0</v>
      </c>
      <c r="F14" s="72">
        <v>2750097</v>
      </c>
      <c r="G14" s="72">
        <v>2150946</v>
      </c>
      <c r="H14" s="72">
        <v>129953</v>
      </c>
      <c r="I14" s="72">
        <v>0</v>
      </c>
      <c r="J14" s="72">
        <v>1372164</v>
      </c>
      <c r="K14" s="72">
        <v>187708</v>
      </c>
      <c r="L14" s="72">
        <v>97598</v>
      </c>
      <c r="M14" s="73">
        <v>44405406</v>
      </c>
      <c r="N14" s="72">
        <v>44261676</v>
      </c>
      <c r="O14" s="74">
        <v>143731</v>
      </c>
    </row>
    <row r="15" spans="2:15" ht="15">
      <c r="B15" s="79" t="s">
        <v>18</v>
      </c>
      <c r="C15" s="80" t="s">
        <v>67</v>
      </c>
      <c r="D15" s="72">
        <v>6383179</v>
      </c>
      <c r="E15" s="72">
        <v>0</v>
      </c>
      <c r="F15" s="72">
        <v>1292253</v>
      </c>
      <c r="G15" s="72">
        <v>0</v>
      </c>
      <c r="H15" s="72">
        <v>0</v>
      </c>
      <c r="I15" s="72">
        <v>0</v>
      </c>
      <c r="J15" s="72">
        <v>7249618</v>
      </c>
      <c r="K15" s="72">
        <v>355627</v>
      </c>
      <c r="L15" s="72">
        <v>0</v>
      </c>
      <c r="M15" s="73">
        <v>70187</v>
      </c>
      <c r="N15" s="72">
        <v>0</v>
      </c>
      <c r="O15" s="74">
        <v>70187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2075387</v>
      </c>
      <c r="E17" s="76">
        <v>0</v>
      </c>
      <c r="F17" s="76">
        <v>221353</v>
      </c>
      <c r="G17" s="76">
        <v>76231</v>
      </c>
      <c r="H17" s="76">
        <v>0</v>
      </c>
      <c r="I17" s="76">
        <v>0</v>
      </c>
      <c r="J17" s="76">
        <v>71183</v>
      </c>
      <c r="K17" s="76">
        <v>91850</v>
      </c>
      <c r="L17" s="76">
        <v>275</v>
      </c>
      <c r="M17" s="84">
        <v>2209662</v>
      </c>
      <c r="N17" s="76">
        <v>2209662</v>
      </c>
      <c r="O17" s="85">
        <v>0</v>
      </c>
    </row>
    <row r="18" spans="2:15" ht="15.75" thickBot="1">
      <c r="B18" s="586" t="s">
        <v>70</v>
      </c>
      <c r="C18" s="587"/>
      <c r="D18" s="86">
        <v>191322036</v>
      </c>
      <c r="E18" s="86">
        <v>0</v>
      </c>
      <c r="F18" s="86">
        <v>4278145</v>
      </c>
      <c r="G18" s="86">
        <v>31735897</v>
      </c>
      <c r="H18" s="86">
        <v>129953</v>
      </c>
      <c r="I18" s="86">
        <v>0</v>
      </c>
      <c r="J18" s="86">
        <v>8708474</v>
      </c>
      <c r="K18" s="86">
        <v>635185</v>
      </c>
      <c r="L18" s="86">
        <v>856643</v>
      </c>
      <c r="M18" s="86">
        <v>217265732</v>
      </c>
      <c r="N18" s="86">
        <v>119564614</v>
      </c>
      <c r="O18" s="87">
        <v>97701120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3226248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G20" sqref="G20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138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2139</v>
      </c>
      <c r="E10" s="107">
        <v>312294</v>
      </c>
      <c r="F10" s="107">
        <v>398444</v>
      </c>
      <c r="G10" s="107">
        <v>73712140</v>
      </c>
      <c r="H10" s="107">
        <v>2139</v>
      </c>
      <c r="I10" s="107">
        <v>359352</v>
      </c>
      <c r="J10" s="107">
        <v>445013</v>
      </c>
      <c r="K10" s="107">
        <v>101017951</v>
      </c>
      <c r="L10" s="107">
        <v>0</v>
      </c>
      <c r="M10" s="107">
        <v>47058</v>
      </c>
      <c r="N10" s="107">
        <v>46569</v>
      </c>
      <c r="O10" s="108">
        <v>27305811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818</v>
      </c>
      <c r="E13" s="113">
        <v>119428</v>
      </c>
      <c r="F13" s="115">
        <v>52107</v>
      </c>
      <c r="G13" s="115">
        <v>9639795</v>
      </c>
      <c r="H13" s="115">
        <v>818</v>
      </c>
      <c r="I13" s="115">
        <v>137424</v>
      </c>
      <c r="J13" s="115">
        <v>59440</v>
      </c>
      <c r="K13" s="116">
        <v>13492880</v>
      </c>
      <c r="L13" s="112">
        <v>0</v>
      </c>
      <c r="M13" s="113">
        <v>17996</v>
      </c>
      <c r="N13" s="112">
        <v>7333</v>
      </c>
      <c r="O13" s="114">
        <v>3853085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84879</v>
      </c>
      <c r="G14" s="115">
        <v>15702615</v>
      </c>
      <c r="H14" s="115">
        <v>0</v>
      </c>
      <c r="I14" s="115">
        <v>0</v>
      </c>
      <c r="J14" s="115">
        <v>84879</v>
      </c>
      <c r="K14" s="116">
        <v>19267533</v>
      </c>
      <c r="L14" s="112">
        <v>0</v>
      </c>
      <c r="M14" s="113">
        <v>0</v>
      </c>
      <c r="N14" s="112">
        <v>0</v>
      </c>
      <c r="O14" s="114">
        <v>3564918</v>
      </c>
    </row>
    <row r="15" spans="2:15" ht="15">
      <c r="B15" s="109" t="s">
        <v>28</v>
      </c>
      <c r="C15" s="110" t="s">
        <v>102</v>
      </c>
      <c r="D15" s="112">
        <v>1321</v>
      </c>
      <c r="E15" s="113">
        <v>192866</v>
      </c>
      <c r="F15" s="115">
        <v>246508</v>
      </c>
      <c r="G15" s="115">
        <v>45603980</v>
      </c>
      <c r="H15" s="115">
        <v>1321</v>
      </c>
      <c r="I15" s="115">
        <v>221928</v>
      </c>
      <c r="J15" s="115">
        <v>285492</v>
      </c>
      <c r="K15" s="116">
        <v>64806684</v>
      </c>
      <c r="L15" s="112">
        <v>0</v>
      </c>
      <c r="M15" s="113">
        <v>29062</v>
      </c>
      <c r="N15" s="112">
        <v>38984</v>
      </c>
      <c r="O15" s="114">
        <v>19202704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14950</v>
      </c>
      <c r="G16" s="121">
        <v>2765750</v>
      </c>
      <c r="H16" s="121">
        <v>0</v>
      </c>
      <c r="I16" s="121">
        <v>0</v>
      </c>
      <c r="J16" s="121">
        <v>15202</v>
      </c>
      <c r="K16" s="122">
        <v>3450854</v>
      </c>
      <c r="L16" s="119">
        <v>0</v>
      </c>
      <c r="M16" s="120">
        <v>0</v>
      </c>
      <c r="N16" s="119">
        <v>252</v>
      </c>
      <c r="O16" s="123">
        <v>685104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B2:D3"/>
    <mergeCell ref="M2:O2"/>
    <mergeCell ref="M3:O3"/>
    <mergeCell ref="B4:O4"/>
    <mergeCell ref="B5:K5"/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portrait" scale="54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30"/>
  <sheetViews>
    <sheetView showGridLines="0" showOutlineSymbols="0" zoomScalePageLayoutView="0" workbookViewId="0" topLeftCell="A178">
      <selection activeCell="K201" sqref="K201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138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363</v>
      </c>
      <c r="D9" s="143">
        <v>1845</v>
      </c>
      <c r="E9" s="143">
        <v>0</v>
      </c>
      <c r="F9" s="143">
        <v>0</v>
      </c>
      <c r="G9" s="143">
        <v>1845</v>
      </c>
      <c r="H9" s="144">
        <v>0</v>
      </c>
      <c r="I9" s="264"/>
    </row>
    <row r="10" spans="1:9" ht="25.5">
      <c r="A10" s="130"/>
      <c r="B10" s="265">
        <v>2</v>
      </c>
      <c r="C10" s="266" t="s">
        <v>362</v>
      </c>
      <c r="D10" s="147">
        <v>1845</v>
      </c>
      <c r="E10" s="147">
        <v>0</v>
      </c>
      <c r="F10" s="147">
        <v>0</v>
      </c>
      <c r="G10" s="147">
        <v>1845</v>
      </c>
      <c r="H10" s="148">
        <v>0</v>
      </c>
      <c r="I10" s="264"/>
    </row>
    <row r="11" spans="1:9" ht="25.5">
      <c r="A11" s="130"/>
      <c r="B11" s="265">
        <v>3</v>
      </c>
      <c r="C11" s="266" t="s">
        <v>361</v>
      </c>
      <c r="D11" s="147">
        <v>0</v>
      </c>
      <c r="E11" s="147">
        <v>1845</v>
      </c>
      <c r="F11" s="147">
        <v>0</v>
      </c>
      <c r="G11" s="147">
        <v>1845</v>
      </c>
      <c r="H11" s="148">
        <v>0</v>
      </c>
      <c r="I11" s="264"/>
    </row>
    <row r="12" spans="1:9" ht="25.5">
      <c r="A12" s="130"/>
      <c r="B12" s="265">
        <v>4</v>
      </c>
      <c r="C12" s="266" t="s">
        <v>360</v>
      </c>
      <c r="D12" s="147">
        <v>1845</v>
      </c>
      <c r="E12" s="147">
        <v>0</v>
      </c>
      <c r="F12" s="147">
        <v>0</v>
      </c>
      <c r="G12" s="147">
        <v>1845</v>
      </c>
      <c r="H12" s="148">
        <v>0</v>
      </c>
      <c r="I12" s="264"/>
    </row>
    <row r="13" spans="1:9" ht="25.5">
      <c r="A13" s="130"/>
      <c r="B13" s="265">
        <v>5</v>
      </c>
      <c r="C13" s="266" t="s">
        <v>359</v>
      </c>
      <c r="D13" s="147">
        <v>1845</v>
      </c>
      <c r="E13" s="147">
        <v>0</v>
      </c>
      <c r="F13" s="147">
        <v>0</v>
      </c>
      <c r="G13" s="147">
        <v>1845</v>
      </c>
      <c r="H13" s="148">
        <v>0</v>
      </c>
      <c r="I13" s="264"/>
    </row>
    <row r="14" spans="1:9" ht="25.5">
      <c r="A14" s="130"/>
      <c r="B14" s="265">
        <v>6</v>
      </c>
      <c r="C14" s="271" t="s">
        <v>358</v>
      </c>
      <c r="D14" s="147">
        <v>1845</v>
      </c>
      <c r="E14" s="147">
        <v>0</v>
      </c>
      <c r="F14" s="147">
        <v>0</v>
      </c>
      <c r="G14" s="147">
        <v>1845</v>
      </c>
      <c r="H14" s="148">
        <v>0</v>
      </c>
      <c r="I14" s="264"/>
    </row>
    <row r="15" spans="1:9" ht="25.5">
      <c r="A15" s="130"/>
      <c r="B15" s="265">
        <v>7</v>
      </c>
      <c r="C15" s="266" t="s">
        <v>357</v>
      </c>
      <c r="D15" s="147">
        <v>1845</v>
      </c>
      <c r="E15" s="147">
        <v>0</v>
      </c>
      <c r="F15" s="147">
        <v>0</v>
      </c>
      <c r="G15" s="147">
        <v>1845</v>
      </c>
      <c r="H15" s="148">
        <v>0</v>
      </c>
      <c r="I15" s="264"/>
    </row>
    <row r="16" spans="1:9" ht="25.5">
      <c r="A16" s="130"/>
      <c r="B16" s="265">
        <v>8</v>
      </c>
      <c r="C16" s="266" t="s">
        <v>356</v>
      </c>
      <c r="D16" s="147">
        <v>1845</v>
      </c>
      <c r="E16" s="147">
        <v>0</v>
      </c>
      <c r="F16" s="147">
        <v>0</v>
      </c>
      <c r="G16" s="147">
        <v>1845</v>
      </c>
      <c r="H16" s="148">
        <v>0</v>
      </c>
      <c r="I16" s="264"/>
    </row>
    <row r="17" spans="1:9" ht="25.5">
      <c r="A17" s="130"/>
      <c r="B17" s="265">
        <v>9</v>
      </c>
      <c r="C17" s="266" t="s">
        <v>355</v>
      </c>
      <c r="D17" s="147">
        <v>1845</v>
      </c>
      <c r="E17" s="147">
        <v>0</v>
      </c>
      <c r="F17" s="147">
        <v>0</v>
      </c>
      <c r="G17" s="147">
        <v>1845</v>
      </c>
      <c r="H17" s="148">
        <v>0</v>
      </c>
      <c r="I17" s="264"/>
    </row>
    <row r="18" spans="1:9" ht="25.5">
      <c r="A18" s="130"/>
      <c r="B18" s="265">
        <v>10</v>
      </c>
      <c r="C18" s="266" t="s">
        <v>354</v>
      </c>
      <c r="D18" s="147">
        <v>1845</v>
      </c>
      <c r="E18" s="147">
        <v>0</v>
      </c>
      <c r="F18" s="147">
        <v>0</v>
      </c>
      <c r="G18" s="147">
        <v>1845</v>
      </c>
      <c r="H18" s="148">
        <v>0</v>
      </c>
      <c r="I18" s="264"/>
    </row>
    <row r="19" spans="1:9" ht="15">
      <c r="A19" s="130"/>
      <c r="B19" s="265">
        <v>11</v>
      </c>
      <c r="C19" s="266" t="s">
        <v>353</v>
      </c>
      <c r="D19" s="147">
        <v>1845</v>
      </c>
      <c r="E19" s="147">
        <v>0</v>
      </c>
      <c r="F19" s="147">
        <v>0</v>
      </c>
      <c r="G19" s="147">
        <v>1845</v>
      </c>
      <c r="H19" s="148">
        <v>0</v>
      </c>
      <c r="I19" s="264"/>
    </row>
    <row r="20" spans="1:9" ht="25.5">
      <c r="A20" s="130"/>
      <c r="B20" s="265">
        <v>12</v>
      </c>
      <c r="C20" s="266" t="s">
        <v>352</v>
      </c>
      <c r="D20" s="147">
        <v>1845</v>
      </c>
      <c r="E20" s="147">
        <v>0</v>
      </c>
      <c r="F20" s="147">
        <v>0</v>
      </c>
      <c r="G20" s="147">
        <v>1845</v>
      </c>
      <c r="H20" s="148">
        <v>0</v>
      </c>
      <c r="I20" s="264"/>
    </row>
    <row r="21" spans="1:9" ht="25.5">
      <c r="A21" s="130"/>
      <c r="B21" s="265">
        <v>13</v>
      </c>
      <c r="C21" s="266" t="s">
        <v>351</v>
      </c>
      <c r="D21" s="147">
        <v>1845</v>
      </c>
      <c r="E21" s="147">
        <v>378</v>
      </c>
      <c r="F21" s="147">
        <v>0</v>
      </c>
      <c r="G21" s="147">
        <v>2223</v>
      </c>
      <c r="H21" s="148">
        <v>0</v>
      </c>
      <c r="I21" s="264"/>
    </row>
    <row r="22" spans="1:9" ht="25.5">
      <c r="A22" s="130"/>
      <c r="B22" s="265">
        <v>14</v>
      </c>
      <c r="C22" s="266" t="s">
        <v>350</v>
      </c>
      <c r="D22" s="147">
        <v>1845</v>
      </c>
      <c r="E22" s="147">
        <v>0</v>
      </c>
      <c r="F22" s="147">
        <v>0</v>
      </c>
      <c r="G22" s="147">
        <v>1845</v>
      </c>
      <c r="H22" s="148">
        <v>0</v>
      </c>
      <c r="I22" s="264"/>
    </row>
    <row r="23" spans="1:9" ht="25.5">
      <c r="A23" s="130"/>
      <c r="B23" s="265">
        <v>15</v>
      </c>
      <c r="C23" s="266" t="s">
        <v>349</v>
      </c>
      <c r="D23" s="147">
        <v>1845</v>
      </c>
      <c r="E23" s="147">
        <v>0</v>
      </c>
      <c r="F23" s="147">
        <v>0</v>
      </c>
      <c r="G23" s="147">
        <v>1845</v>
      </c>
      <c r="H23" s="148">
        <v>0</v>
      </c>
      <c r="I23" s="264"/>
    </row>
    <row r="24" spans="1:9" ht="25.5">
      <c r="A24" s="130"/>
      <c r="B24" s="265">
        <v>16</v>
      </c>
      <c r="C24" s="266" t="s">
        <v>348</v>
      </c>
      <c r="D24" s="147">
        <v>1845</v>
      </c>
      <c r="E24" s="147">
        <v>0</v>
      </c>
      <c r="F24" s="147">
        <v>0</v>
      </c>
      <c r="G24" s="147">
        <v>1845</v>
      </c>
      <c r="H24" s="148">
        <v>0</v>
      </c>
      <c r="I24" s="264"/>
    </row>
    <row r="25" spans="1:9" ht="25.5">
      <c r="A25" s="130"/>
      <c r="B25" s="265">
        <v>17</v>
      </c>
      <c r="C25" s="266" t="s">
        <v>347</v>
      </c>
      <c r="D25" s="147">
        <v>1845</v>
      </c>
      <c r="E25" s="147">
        <v>0</v>
      </c>
      <c r="F25" s="147">
        <v>0</v>
      </c>
      <c r="G25" s="147">
        <v>1845</v>
      </c>
      <c r="H25" s="148">
        <v>0</v>
      </c>
      <c r="I25" s="264"/>
    </row>
    <row r="26" spans="1:9" ht="25.5">
      <c r="A26" s="130"/>
      <c r="B26" s="265">
        <v>18</v>
      </c>
      <c r="C26" s="266" t="s">
        <v>346</v>
      </c>
      <c r="D26" s="147">
        <v>1845</v>
      </c>
      <c r="E26" s="147">
        <v>0</v>
      </c>
      <c r="F26" s="147">
        <v>0</v>
      </c>
      <c r="G26" s="147">
        <v>1845</v>
      </c>
      <c r="H26" s="148">
        <v>0</v>
      </c>
      <c r="I26" s="264"/>
    </row>
    <row r="27" spans="1:9" ht="25.5">
      <c r="A27" s="130"/>
      <c r="B27" s="265">
        <v>19</v>
      </c>
      <c r="C27" s="266" t="s">
        <v>345</v>
      </c>
      <c r="D27" s="147">
        <v>1845</v>
      </c>
      <c r="E27" s="147">
        <v>0</v>
      </c>
      <c r="F27" s="147">
        <v>0</v>
      </c>
      <c r="G27" s="147">
        <v>1845</v>
      </c>
      <c r="H27" s="148">
        <v>0</v>
      </c>
      <c r="I27" s="264"/>
    </row>
    <row r="28" spans="1:9" ht="25.5">
      <c r="A28" s="130"/>
      <c r="B28" s="265">
        <v>20</v>
      </c>
      <c r="C28" s="266" t="s">
        <v>344</v>
      </c>
      <c r="D28" s="147">
        <v>1845</v>
      </c>
      <c r="E28" s="147">
        <v>0</v>
      </c>
      <c r="F28" s="147">
        <v>0</v>
      </c>
      <c r="G28" s="147">
        <v>1845</v>
      </c>
      <c r="H28" s="148">
        <v>0</v>
      </c>
      <c r="I28" s="264"/>
    </row>
    <row r="29" spans="1:9" ht="15">
      <c r="A29" s="130"/>
      <c r="B29" s="265">
        <v>21</v>
      </c>
      <c r="C29" s="266" t="s">
        <v>343</v>
      </c>
      <c r="D29" s="147">
        <v>1845</v>
      </c>
      <c r="E29" s="147">
        <v>0</v>
      </c>
      <c r="F29" s="147">
        <v>0</v>
      </c>
      <c r="G29" s="147">
        <v>1845</v>
      </c>
      <c r="H29" s="148">
        <v>0</v>
      </c>
      <c r="I29" s="264"/>
    </row>
    <row r="30" spans="1:9" ht="15">
      <c r="A30" s="130"/>
      <c r="B30" s="265">
        <v>22</v>
      </c>
      <c r="C30" s="266" t="s">
        <v>342</v>
      </c>
      <c r="D30" s="147">
        <v>1845</v>
      </c>
      <c r="E30" s="147">
        <v>0</v>
      </c>
      <c r="F30" s="147">
        <v>0</v>
      </c>
      <c r="G30" s="147">
        <v>1845</v>
      </c>
      <c r="H30" s="148">
        <v>0</v>
      </c>
      <c r="I30" s="264"/>
    </row>
    <row r="31" spans="1:9" ht="15">
      <c r="A31" s="130"/>
      <c r="B31" s="265">
        <v>23</v>
      </c>
      <c r="C31" s="266" t="s">
        <v>341</v>
      </c>
      <c r="D31" s="147">
        <v>1845</v>
      </c>
      <c r="E31" s="147">
        <v>0</v>
      </c>
      <c r="F31" s="147">
        <v>0</v>
      </c>
      <c r="G31" s="147">
        <v>1845</v>
      </c>
      <c r="H31" s="148">
        <v>0</v>
      </c>
      <c r="I31" s="264"/>
    </row>
    <row r="32" spans="1:9" ht="15">
      <c r="A32" s="130"/>
      <c r="B32" s="265">
        <v>24</v>
      </c>
      <c r="C32" s="266" t="s">
        <v>340</v>
      </c>
      <c r="D32" s="147">
        <v>1845</v>
      </c>
      <c r="E32" s="147">
        <v>0</v>
      </c>
      <c r="F32" s="147">
        <v>0</v>
      </c>
      <c r="G32" s="147">
        <v>1845</v>
      </c>
      <c r="H32" s="148">
        <v>0</v>
      </c>
      <c r="I32" s="264"/>
    </row>
    <row r="33" spans="1:9" ht="15">
      <c r="A33" s="130"/>
      <c r="B33" s="265">
        <v>25</v>
      </c>
      <c r="C33" s="266" t="s">
        <v>339</v>
      </c>
      <c r="D33" s="147">
        <v>1845</v>
      </c>
      <c r="E33" s="147">
        <v>0</v>
      </c>
      <c r="F33" s="147">
        <v>0</v>
      </c>
      <c r="G33" s="147">
        <v>1845</v>
      </c>
      <c r="H33" s="148">
        <v>0</v>
      </c>
      <c r="I33" s="264"/>
    </row>
    <row r="34" spans="1:9" ht="15">
      <c r="A34" s="130"/>
      <c r="B34" s="265">
        <v>26</v>
      </c>
      <c r="C34" s="266" t="s">
        <v>338</v>
      </c>
      <c r="D34" s="147">
        <v>1845</v>
      </c>
      <c r="E34" s="147">
        <v>0</v>
      </c>
      <c r="F34" s="147">
        <v>0</v>
      </c>
      <c r="G34" s="147">
        <v>1845</v>
      </c>
      <c r="H34" s="148">
        <v>0</v>
      </c>
      <c r="I34" s="264"/>
    </row>
    <row r="35" spans="1:9" ht="15">
      <c r="A35" s="130"/>
      <c r="B35" s="265">
        <v>27</v>
      </c>
      <c r="C35" s="266" t="s">
        <v>337</v>
      </c>
      <c r="D35" s="147">
        <v>1845</v>
      </c>
      <c r="E35" s="147">
        <v>0</v>
      </c>
      <c r="F35" s="147">
        <v>0</v>
      </c>
      <c r="G35" s="147">
        <v>1845</v>
      </c>
      <c r="H35" s="148">
        <v>0</v>
      </c>
      <c r="I35" s="264"/>
    </row>
    <row r="36" spans="1:9" ht="15">
      <c r="A36" s="130"/>
      <c r="B36" s="265">
        <v>28</v>
      </c>
      <c r="C36" s="266" t="s">
        <v>336</v>
      </c>
      <c r="D36" s="147">
        <v>1845</v>
      </c>
      <c r="E36" s="147">
        <v>0</v>
      </c>
      <c r="F36" s="147">
        <v>0</v>
      </c>
      <c r="G36" s="147">
        <v>1845</v>
      </c>
      <c r="H36" s="148">
        <v>0</v>
      </c>
      <c r="I36" s="264"/>
    </row>
    <row r="37" spans="1:9" ht="15">
      <c r="A37" s="130"/>
      <c r="B37" s="265">
        <v>29</v>
      </c>
      <c r="C37" s="266" t="s">
        <v>335</v>
      </c>
      <c r="D37" s="147">
        <v>1845</v>
      </c>
      <c r="E37" s="147">
        <v>0</v>
      </c>
      <c r="F37" s="147">
        <v>0</v>
      </c>
      <c r="G37" s="147">
        <v>1845</v>
      </c>
      <c r="H37" s="148">
        <v>0</v>
      </c>
      <c r="I37" s="264"/>
    </row>
    <row r="38" spans="1:9" ht="15">
      <c r="A38" s="130"/>
      <c r="B38" s="265">
        <v>30</v>
      </c>
      <c r="C38" s="266" t="s">
        <v>334</v>
      </c>
      <c r="D38" s="147">
        <v>1845</v>
      </c>
      <c r="E38" s="147">
        <v>0</v>
      </c>
      <c r="F38" s="147">
        <v>0</v>
      </c>
      <c r="G38" s="147">
        <v>1845</v>
      </c>
      <c r="H38" s="148">
        <v>0</v>
      </c>
      <c r="I38" s="264"/>
    </row>
    <row r="39" spans="1:9" ht="15">
      <c r="A39" s="130"/>
      <c r="B39" s="265">
        <v>31</v>
      </c>
      <c r="C39" s="266" t="s">
        <v>333</v>
      </c>
      <c r="D39" s="147">
        <v>1845</v>
      </c>
      <c r="E39" s="147">
        <v>0</v>
      </c>
      <c r="F39" s="147">
        <v>0</v>
      </c>
      <c r="G39" s="147">
        <v>1845</v>
      </c>
      <c r="H39" s="148">
        <v>0</v>
      </c>
      <c r="I39" s="264"/>
    </row>
    <row r="40" spans="1:9" ht="15">
      <c r="A40" s="130"/>
      <c r="B40" s="265">
        <v>32</v>
      </c>
      <c r="C40" s="266" t="s">
        <v>332</v>
      </c>
      <c r="D40" s="147">
        <v>1845</v>
      </c>
      <c r="E40" s="147">
        <v>0</v>
      </c>
      <c r="F40" s="147">
        <v>0</v>
      </c>
      <c r="G40" s="147">
        <v>1845</v>
      </c>
      <c r="H40" s="148">
        <v>0</v>
      </c>
      <c r="I40" s="264"/>
    </row>
    <row r="41" spans="1:9" ht="15">
      <c r="A41" s="130"/>
      <c r="B41" s="265">
        <v>33</v>
      </c>
      <c r="C41" s="266" t="s">
        <v>331</v>
      </c>
      <c r="D41" s="147">
        <v>1845</v>
      </c>
      <c r="E41" s="147">
        <v>0</v>
      </c>
      <c r="F41" s="147">
        <v>0</v>
      </c>
      <c r="G41" s="147">
        <v>1845</v>
      </c>
      <c r="H41" s="148">
        <v>0</v>
      </c>
      <c r="I41" s="264"/>
    </row>
    <row r="42" spans="1:9" ht="15">
      <c r="A42" s="130"/>
      <c r="B42" s="265">
        <v>34</v>
      </c>
      <c r="C42" s="266" t="s">
        <v>330</v>
      </c>
      <c r="D42" s="147">
        <v>1845</v>
      </c>
      <c r="E42" s="147">
        <v>0</v>
      </c>
      <c r="F42" s="147">
        <v>0</v>
      </c>
      <c r="G42" s="147">
        <v>1845</v>
      </c>
      <c r="H42" s="148">
        <v>0</v>
      </c>
      <c r="I42" s="264"/>
    </row>
    <row r="43" spans="1:9" ht="15">
      <c r="A43" s="130"/>
      <c r="B43" s="265">
        <v>35</v>
      </c>
      <c r="C43" s="266" t="s">
        <v>329</v>
      </c>
      <c r="D43" s="147">
        <v>1845</v>
      </c>
      <c r="E43" s="147">
        <v>0</v>
      </c>
      <c r="F43" s="147">
        <v>0</v>
      </c>
      <c r="G43" s="147">
        <v>1845</v>
      </c>
      <c r="H43" s="148">
        <v>0</v>
      </c>
      <c r="I43" s="264"/>
    </row>
    <row r="44" spans="1:9" ht="15">
      <c r="A44" s="130"/>
      <c r="B44" s="265">
        <v>36</v>
      </c>
      <c r="C44" s="266" t="s">
        <v>328</v>
      </c>
      <c r="D44" s="147">
        <v>1845</v>
      </c>
      <c r="E44" s="147">
        <v>0</v>
      </c>
      <c r="F44" s="147">
        <v>0</v>
      </c>
      <c r="G44" s="147">
        <v>1845</v>
      </c>
      <c r="H44" s="148">
        <v>0</v>
      </c>
      <c r="I44" s="264"/>
    </row>
    <row r="45" spans="1:9" ht="15">
      <c r="A45" s="130"/>
      <c r="B45" s="265">
        <v>37</v>
      </c>
      <c r="C45" s="266" t="s">
        <v>327</v>
      </c>
      <c r="D45" s="147">
        <v>1845</v>
      </c>
      <c r="E45" s="147">
        <v>0</v>
      </c>
      <c r="F45" s="147">
        <v>0</v>
      </c>
      <c r="G45" s="147">
        <v>1845</v>
      </c>
      <c r="H45" s="148">
        <v>0</v>
      </c>
      <c r="I45" s="264"/>
    </row>
    <row r="46" spans="1:9" ht="15">
      <c r="A46" s="130"/>
      <c r="B46" s="265">
        <v>38</v>
      </c>
      <c r="C46" s="266" t="s">
        <v>326</v>
      </c>
      <c r="D46" s="147">
        <v>1845</v>
      </c>
      <c r="E46" s="147">
        <v>0</v>
      </c>
      <c r="F46" s="147">
        <v>0</v>
      </c>
      <c r="G46" s="147">
        <v>1845</v>
      </c>
      <c r="H46" s="148">
        <v>0</v>
      </c>
      <c r="I46" s="264"/>
    </row>
    <row r="47" spans="1:9" ht="15">
      <c r="A47" s="130"/>
      <c r="B47" s="265">
        <v>39</v>
      </c>
      <c r="C47" s="266" t="s">
        <v>325</v>
      </c>
      <c r="D47" s="147">
        <v>1845</v>
      </c>
      <c r="E47" s="147">
        <v>0</v>
      </c>
      <c r="F47" s="147">
        <v>0</v>
      </c>
      <c r="G47" s="147">
        <v>1845</v>
      </c>
      <c r="H47" s="148">
        <v>0</v>
      </c>
      <c r="I47" s="264"/>
    </row>
    <row r="48" spans="1:9" ht="15">
      <c r="A48" s="130"/>
      <c r="B48" s="265">
        <v>40</v>
      </c>
      <c r="C48" s="266" t="s">
        <v>324</v>
      </c>
      <c r="D48" s="147">
        <v>1845</v>
      </c>
      <c r="E48" s="147">
        <v>0</v>
      </c>
      <c r="F48" s="147">
        <v>0</v>
      </c>
      <c r="G48" s="147">
        <v>1845</v>
      </c>
      <c r="H48" s="148">
        <v>0</v>
      </c>
      <c r="I48" s="264"/>
    </row>
    <row r="49" spans="1:9" ht="15">
      <c r="A49" s="130"/>
      <c r="B49" s="265">
        <v>41</v>
      </c>
      <c r="C49" s="266" t="s">
        <v>323</v>
      </c>
      <c r="D49" s="147">
        <v>1845</v>
      </c>
      <c r="E49" s="147">
        <v>0</v>
      </c>
      <c r="F49" s="147">
        <v>0</v>
      </c>
      <c r="G49" s="147">
        <v>1845</v>
      </c>
      <c r="H49" s="148">
        <v>0</v>
      </c>
      <c r="I49" s="264"/>
    </row>
    <row r="50" spans="1:9" ht="25.5">
      <c r="A50" s="130"/>
      <c r="B50" s="265">
        <v>42</v>
      </c>
      <c r="C50" s="266" t="s">
        <v>322</v>
      </c>
      <c r="D50" s="147">
        <v>1845</v>
      </c>
      <c r="E50" s="147">
        <v>0</v>
      </c>
      <c r="F50" s="147">
        <v>0</v>
      </c>
      <c r="G50" s="147">
        <v>1845</v>
      </c>
      <c r="H50" s="148">
        <v>0</v>
      </c>
      <c r="I50" s="264"/>
    </row>
    <row r="51" spans="1:9" ht="15">
      <c r="A51" s="130"/>
      <c r="B51" s="265">
        <v>43</v>
      </c>
      <c r="C51" s="266" t="s">
        <v>321</v>
      </c>
      <c r="D51" s="147">
        <v>1845</v>
      </c>
      <c r="E51" s="147">
        <v>0</v>
      </c>
      <c r="F51" s="147">
        <v>0</v>
      </c>
      <c r="G51" s="147">
        <v>1845</v>
      </c>
      <c r="H51" s="148">
        <v>0</v>
      </c>
      <c r="I51" s="264"/>
    </row>
    <row r="52" spans="1:9" ht="15">
      <c r="A52" s="130"/>
      <c r="B52" s="265">
        <v>44</v>
      </c>
      <c r="C52" s="266" t="s">
        <v>320</v>
      </c>
      <c r="D52" s="147">
        <v>1845</v>
      </c>
      <c r="E52" s="147">
        <v>0</v>
      </c>
      <c r="F52" s="147">
        <v>0</v>
      </c>
      <c r="G52" s="147">
        <v>1845</v>
      </c>
      <c r="H52" s="148">
        <v>0</v>
      </c>
      <c r="I52" s="264"/>
    </row>
    <row r="53" spans="1:9" ht="15">
      <c r="A53" s="130"/>
      <c r="B53" s="265">
        <v>45</v>
      </c>
      <c r="C53" s="266" t="s">
        <v>319</v>
      </c>
      <c r="D53" s="147">
        <v>1845</v>
      </c>
      <c r="E53" s="147">
        <v>0</v>
      </c>
      <c r="F53" s="147">
        <v>0</v>
      </c>
      <c r="G53" s="147">
        <v>1845</v>
      </c>
      <c r="H53" s="148">
        <v>0</v>
      </c>
      <c r="I53" s="264"/>
    </row>
    <row r="54" spans="1:9" ht="15">
      <c r="A54" s="130"/>
      <c r="B54" s="265">
        <v>46</v>
      </c>
      <c r="C54" s="266" t="s">
        <v>318</v>
      </c>
      <c r="D54" s="147">
        <v>1845</v>
      </c>
      <c r="E54" s="147">
        <v>0</v>
      </c>
      <c r="F54" s="147">
        <v>0</v>
      </c>
      <c r="G54" s="147">
        <v>1845</v>
      </c>
      <c r="H54" s="148">
        <v>0</v>
      </c>
      <c r="I54" s="264"/>
    </row>
    <row r="55" spans="1:9" ht="15">
      <c r="A55" s="130"/>
      <c r="B55" s="265">
        <v>47</v>
      </c>
      <c r="C55" s="266" t="s">
        <v>317</v>
      </c>
      <c r="D55" s="147">
        <v>1845</v>
      </c>
      <c r="E55" s="147">
        <v>0</v>
      </c>
      <c r="F55" s="147">
        <v>0</v>
      </c>
      <c r="G55" s="147">
        <v>1845</v>
      </c>
      <c r="H55" s="148">
        <v>0</v>
      </c>
      <c r="I55" s="264"/>
    </row>
    <row r="56" spans="1:9" ht="15">
      <c r="A56" s="130"/>
      <c r="B56" s="265">
        <v>48</v>
      </c>
      <c r="C56" s="266" t="s">
        <v>316</v>
      </c>
      <c r="D56" s="147">
        <v>1845</v>
      </c>
      <c r="E56" s="147">
        <v>0</v>
      </c>
      <c r="F56" s="147">
        <v>0</v>
      </c>
      <c r="G56" s="147">
        <v>1845</v>
      </c>
      <c r="H56" s="148">
        <v>0</v>
      </c>
      <c r="I56" s="264"/>
    </row>
    <row r="57" spans="1:9" ht="15">
      <c r="A57" s="130"/>
      <c r="B57" s="265">
        <v>49</v>
      </c>
      <c r="C57" s="266" t="s">
        <v>315</v>
      </c>
      <c r="D57" s="147">
        <v>1845</v>
      </c>
      <c r="E57" s="147">
        <v>0</v>
      </c>
      <c r="F57" s="147">
        <v>0</v>
      </c>
      <c r="G57" s="147">
        <v>1845</v>
      </c>
      <c r="H57" s="148">
        <v>0</v>
      </c>
      <c r="I57" s="264"/>
    </row>
    <row r="58" spans="1:9" ht="15">
      <c r="A58" s="130"/>
      <c r="B58" s="265">
        <v>50</v>
      </c>
      <c r="C58" s="266" t="s">
        <v>314</v>
      </c>
      <c r="D58" s="147">
        <v>1845</v>
      </c>
      <c r="E58" s="147">
        <v>0</v>
      </c>
      <c r="F58" s="147">
        <v>0</v>
      </c>
      <c r="G58" s="147">
        <v>1845</v>
      </c>
      <c r="H58" s="148">
        <v>0</v>
      </c>
      <c r="I58" s="264"/>
    </row>
    <row r="59" spans="1:9" ht="15">
      <c r="A59" s="130"/>
      <c r="B59" s="265">
        <v>51</v>
      </c>
      <c r="C59" s="266" t="s">
        <v>313</v>
      </c>
      <c r="D59" s="147">
        <v>1845</v>
      </c>
      <c r="E59" s="147">
        <v>0</v>
      </c>
      <c r="F59" s="147">
        <v>0</v>
      </c>
      <c r="G59" s="147">
        <v>1845</v>
      </c>
      <c r="H59" s="148">
        <v>0</v>
      </c>
      <c r="I59" s="264"/>
    </row>
    <row r="60" spans="1:9" ht="15">
      <c r="A60" s="130"/>
      <c r="B60" s="265">
        <v>52</v>
      </c>
      <c r="C60" s="266" t="s">
        <v>312</v>
      </c>
      <c r="D60" s="147">
        <v>1845</v>
      </c>
      <c r="E60" s="147">
        <v>0</v>
      </c>
      <c r="F60" s="147">
        <v>0</v>
      </c>
      <c r="G60" s="147">
        <v>1845</v>
      </c>
      <c r="H60" s="148">
        <v>0</v>
      </c>
      <c r="I60" s="264"/>
    </row>
    <row r="61" spans="1:9" ht="15">
      <c r="A61" s="130"/>
      <c r="B61" s="265">
        <v>53</v>
      </c>
      <c r="C61" s="266" t="s">
        <v>311</v>
      </c>
      <c r="D61" s="147">
        <v>1845</v>
      </c>
      <c r="E61" s="147">
        <v>0</v>
      </c>
      <c r="F61" s="147">
        <v>0</v>
      </c>
      <c r="G61" s="147">
        <v>1845</v>
      </c>
      <c r="H61" s="148">
        <v>0</v>
      </c>
      <c r="I61" s="264"/>
    </row>
    <row r="62" spans="1:9" ht="15">
      <c r="A62" s="130"/>
      <c r="B62" s="265">
        <v>54</v>
      </c>
      <c r="C62" s="266" t="s">
        <v>310</v>
      </c>
      <c r="D62" s="147">
        <v>1845</v>
      </c>
      <c r="E62" s="147">
        <v>0</v>
      </c>
      <c r="F62" s="147">
        <v>0</v>
      </c>
      <c r="G62" s="147">
        <v>1845</v>
      </c>
      <c r="H62" s="148">
        <v>0</v>
      </c>
      <c r="I62" s="264"/>
    </row>
    <row r="63" spans="1:9" ht="15">
      <c r="A63" s="130"/>
      <c r="B63" s="265">
        <v>55</v>
      </c>
      <c r="C63" s="266" t="s">
        <v>309</v>
      </c>
      <c r="D63" s="147">
        <v>1845</v>
      </c>
      <c r="E63" s="147">
        <v>0</v>
      </c>
      <c r="F63" s="147">
        <v>0</v>
      </c>
      <c r="G63" s="147">
        <v>1845</v>
      </c>
      <c r="H63" s="148">
        <v>0</v>
      </c>
      <c r="I63" s="264"/>
    </row>
    <row r="64" spans="1:9" ht="15">
      <c r="A64" s="130"/>
      <c r="B64" s="265">
        <v>56</v>
      </c>
      <c r="C64" s="266" t="s">
        <v>308</v>
      </c>
      <c r="D64" s="147">
        <v>1845</v>
      </c>
      <c r="E64" s="147">
        <v>0</v>
      </c>
      <c r="F64" s="147">
        <v>0</v>
      </c>
      <c r="G64" s="147">
        <v>1845</v>
      </c>
      <c r="H64" s="148">
        <v>0</v>
      </c>
      <c r="I64" s="264"/>
    </row>
    <row r="65" spans="1:9" ht="15">
      <c r="A65" s="130"/>
      <c r="B65" s="265">
        <v>57</v>
      </c>
      <c r="C65" s="266" t="s">
        <v>307</v>
      </c>
      <c r="D65" s="147">
        <v>1845</v>
      </c>
      <c r="E65" s="147">
        <v>0</v>
      </c>
      <c r="F65" s="147">
        <v>0</v>
      </c>
      <c r="G65" s="147">
        <v>1845</v>
      </c>
      <c r="H65" s="148">
        <v>0</v>
      </c>
      <c r="I65" s="264"/>
    </row>
    <row r="66" spans="1:9" ht="15">
      <c r="A66" s="130"/>
      <c r="B66" s="265">
        <v>58</v>
      </c>
      <c r="C66" s="266" t="s">
        <v>306</v>
      </c>
      <c r="D66" s="147">
        <v>1845</v>
      </c>
      <c r="E66" s="147">
        <v>0</v>
      </c>
      <c r="F66" s="147">
        <v>0</v>
      </c>
      <c r="G66" s="147">
        <v>1845</v>
      </c>
      <c r="H66" s="148">
        <v>0</v>
      </c>
      <c r="I66" s="264"/>
    </row>
    <row r="67" spans="1:9" ht="15">
      <c r="A67" s="130"/>
      <c r="B67" s="265">
        <v>59</v>
      </c>
      <c r="C67" s="266" t="s">
        <v>305</v>
      </c>
      <c r="D67" s="147">
        <v>1845</v>
      </c>
      <c r="E67" s="147">
        <v>0</v>
      </c>
      <c r="F67" s="147">
        <v>0</v>
      </c>
      <c r="G67" s="147">
        <v>1845</v>
      </c>
      <c r="H67" s="148">
        <v>0</v>
      </c>
      <c r="I67" s="264"/>
    </row>
    <row r="68" spans="1:9" ht="15">
      <c r="A68" s="130"/>
      <c r="B68" s="265">
        <v>60</v>
      </c>
      <c r="C68" s="266" t="s">
        <v>304</v>
      </c>
      <c r="D68" s="147">
        <v>1845</v>
      </c>
      <c r="E68" s="147">
        <v>0</v>
      </c>
      <c r="F68" s="147">
        <v>0</v>
      </c>
      <c r="G68" s="147">
        <v>1845</v>
      </c>
      <c r="H68" s="148">
        <v>0</v>
      </c>
      <c r="I68" s="264"/>
    </row>
    <row r="69" spans="1:9" ht="15">
      <c r="A69" s="130"/>
      <c r="B69" s="265">
        <v>61</v>
      </c>
      <c r="C69" s="266" t="s">
        <v>303</v>
      </c>
      <c r="D69" s="147">
        <v>1845</v>
      </c>
      <c r="E69" s="147">
        <v>0</v>
      </c>
      <c r="F69" s="147">
        <v>0</v>
      </c>
      <c r="G69" s="147">
        <v>1845</v>
      </c>
      <c r="H69" s="148">
        <v>0</v>
      </c>
      <c r="I69" s="264"/>
    </row>
    <row r="70" spans="1:9" ht="15">
      <c r="A70" s="130"/>
      <c r="B70" s="265">
        <v>62</v>
      </c>
      <c r="C70" s="266" t="s">
        <v>302</v>
      </c>
      <c r="D70" s="147">
        <v>1845</v>
      </c>
      <c r="E70" s="147">
        <v>0</v>
      </c>
      <c r="F70" s="147">
        <v>0</v>
      </c>
      <c r="G70" s="147">
        <v>1845</v>
      </c>
      <c r="H70" s="148">
        <v>0</v>
      </c>
      <c r="I70" s="264"/>
    </row>
    <row r="71" spans="1:9" ht="15">
      <c r="A71" s="130"/>
      <c r="B71" s="265">
        <v>63</v>
      </c>
      <c r="C71" s="266" t="s">
        <v>301</v>
      </c>
      <c r="D71" s="147">
        <v>1845</v>
      </c>
      <c r="E71" s="147">
        <v>0</v>
      </c>
      <c r="F71" s="147">
        <v>0</v>
      </c>
      <c r="G71" s="147">
        <v>1845</v>
      </c>
      <c r="H71" s="148">
        <v>0</v>
      </c>
      <c r="I71" s="264"/>
    </row>
    <row r="72" spans="1:9" ht="15">
      <c r="A72" s="130"/>
      <c r="B72" s="265">
        <v>64</v>
      </c>
      <c r="C72" s="266" t="s">
        <v>300</v>
      </c>
      <c r="D72" s="147">
        <v>1845</v>
      </c>
      <c r="E72" s="147">
        <v>0</v>
      </c>
      <c r="F72" s="147">
        <v>0</v>
      </c>
      <c r="G72" s="147">
        <v>1845</v>
      </c>
      <c r="H72" s="148">
        <v>0</v>
      </c>
      <c r="I72" s="264"/>
    </row>
    <row r="73" spans="1:9" ht="15">
      <c r="A73" s="130"/>
      <c r="B73" s="265">
        <v>65</v>
      </c>
      <c r="C73" s="266" t="s">
        <v>299</v>
      </c>
      <c r="D73" s="147">
        <v>1845</v>
      </c>
      <c r="E73" s="147">
        <v>0</v>
      </c>
      <c r="F73" s="147">
        <v>0</v>
      </c>
      <c r="G73" s="147">
        <v>1845</v>
      </c>
      <c r="H73" s="148">
        <v>0</v>
      </c>
      <c r="I73" s="264"/>
    </row>
    <row r="74" spans="1:9" ht="15">
      <c r="A74" s="130"/>
      <c r="B74" s="265">
        <v>66</v>
      </c>
      <c r="C74" s="266" t="s">
        <v>298</v>
      </c>
      <c r="D74" s="147">
        <v>1845</v>
      </c>
      <c r="E74" s="147">
        <v>0</v>
      </c>
      <c r="F74" s="147">
        <v>0</v>
      </c>
      <c r="G74" s="147">
        <v>1845</v>
      </c>
      <c r="H74" s="148">
        <v>0</v>
      </c>
      <c r="I74" s="264"/>
    </row>
    <row r="75" spans="1:9" ht="15">
      <c r="A75" s="130"/>
      <c r="B75" s="265">
        <v>67</v>
      </c>
      <c r="C75" s="266" t="s">
        <v>297</v>
      </c>
      <c r="D75" s="147">
        <v>1845</v>
      </c>
      <c r="E75" s="147">
        <v>2500</v>
      </c>
      <c r="F75" s="147">
        <v>0</v>
      </c>
      <c r="G75" s="147">
        <v>4345</v>
      </c>
      <c r="H75" s="148">
        <v>0</v>
      </c>
      <c r="I75" s="264"/>
    </row>
    <row r="76" spans="1:9" ht="15">
      <c r="A76" s="130"/>
      <c r="B76" s="265">
        <v>68</v>
      </c>
      <c r="C76" s="266" t="s">
        <v>296</v>
      </c>
      <c r="D76" s="147">
        <v>1845</v>
      </c>
      <c r="E76" s="147">
        <v>0</v>
      </c>
      <c r="F76" s="147">
        <v>0</v>
      </c>
      <c r="G76" s="147">
        <v>1845</v>
      </c>
      <c r="H76" s="148">
        <v>0</v>
      </c>
      <c r="I76" s="264"/>
    </row>
    <row r="77" spans="1:9" ht="15">
      <c r="A77" s="130"/>
      <c r="B77" s="265">
        <v>69</v>
      </c>
      <c r="C77" s="266" t="s">
        <v>295</v>
      </c>
      <c r="D77" s="147">
        <v>1845</v>
      </c>
      <c r="E77" s="147">
        <v>0</v>
      </c>
      <c r="F77" s="147">
        <v>0</v>
      </c>
      <c r="G77" s="147">
        <v>1845</v>
      </c>
      <c r="H77" s="148">
        <v>0</v>
      </c>
      <c r="I77" s="264"/>
    </row>
    <row r="78" spans="1:9" ht="15">
      <c r="A78" s="130"/>
      <c r="B78" s="265">
        <v>70</v>
      </c>
      <c r="C78" s="266" t="s">
        <v>294</v>
      </c>
      <c r="D78" s="147">
        <v>1845</v>
      </c>
      <c r="E78" s="147">
        <v>0</v>
      </c>
      <c r="F78" s="147">
        <v>0</v>
      </c>
      <c r="G78" s="147">
        <v>1845</v>
      </c>
      <c r="H78" s="148">
        <v>0</v>
      </c>
      <c r="I78" s="264"/>
    </row>
    <row r="79" spans="1:9" ht="15">
      <c r="A79" s="130"/>
      <c r="B79" s="265">
        <v>71</v>
      </c>
      <c r="C79" s="266" t="s">
        <v>293</v>
      </c>
      <c r="D79" s="147">
        <v>1845</v>
      </c>
      <c r="E79" s="147">
        <v>0</v>
      </c>
      <c r="F79" s="147">
        <v>0</v>
      </c>
      <c r="G79" s="147">
        <v>1845</v>
      </c>
      <c r="H79" s="148">
        <v>0</v>
      </c>
      <c r="I79" s="264"/>
    </row>
    <row r="80" spans="1:9" ht="15">
      <c r="A80" s="130"/>
      <c r="B80" s="265">
        <v>72</v>
      </c>
      <c r="C80" s="266" t="s">
        <v>292</v>
      </c>
      <c r="D80" s="147">
        <v>1845</v>
      </c>
      <c r="E80" s="147">
        <v>0</v>
      </c>
      <c r="F80" s="147">
        <v>0</v>
      </c>
      <c r="G80" s="147">
        <v>1845</v>
      </c>
      <c r="H80" s="148">
        <v>0</v>
      </c>
      <c r="I80" s="264"/>
    </row>
    <row r="81" spans="1:9" ht="15">
      <c r="A81" s="130"/>
      <c r="B81" s="265">
        <v>73</v>
      </c>
      <c r="C81" s="266" t="s">
        <v>291</v>
      </c>
      <c r="D81" s="147">
        <v>1845</v>
      </c>
      <c r="E81" s="147">
        <v>0</v>
      </c>
      <c r="F81" s="147">
        <v>0</v>
      </c>
      <c r="G81" s="147">
        <v>1845</v>
      </c>
      <c r="H81" s="148">
        <v>0</v>
      </c>
      <c r="I81" s="264"/>
    </row>
    <row r="82" spans="1:9" ht="15">
      <c r="A82" s="130"/>
      <c r="B82" s="265">
        <v>74</v>
      </c>
      <c r="C82" s="266" t="s">
        <v>290</v>
      </c>
      <c r="D82" s="147">
        <v>1845</v>
      </c>
      <c r="E82" s="147">
        <v>0</v>
      </c>
      <c r="F82" s="147">
        <v>0</v>
      </c>
      <c r="G82" s="147">
        <v>1845</v>
      </c>
      <c r="H82" s="148">
        <v>0</v>
      </c>
      <c r="I82" s="264"/>
    </row>
    <row r="83" spans="1:9" ht="15">
      <c r="A83" s="130"/>
      <c r="B83" s="265">
        <v>75</v>
      </c>
      <c r="C83" s="266" t="s">
        <v>289</v>
      </c>
      <c r="D83" s="147">
        <v>1845</v>
      </c>
      <c r="E83" s="147">
        <v>0</v>
      </c>
      <c r="F83" s="147">
        <v>0</v>
      </c>
      <c r="G83" s="147">
        <v>1845</v>
      </c>
      <c r="H83" s="148">
        <v>0</v>
      </c>
      <c r="I83" s="264"/>
    </row>
    <row r="84" spans="1:9" ht="15">
      <c r="A84" s="130"/>
      <c r="B84" s="265">
        <v>76</v>
      </c>
      <c r="C84" s="266" t="s">
        <v>288</v>
      </c>
      <c r="D84" s="147">
        <v>1845</v>
      </c>
      <c r="E84" s="147">
        <v>0</v>
      </c>
      <c r="F84" s="147">
        <v>0</v>
      </c>
      <c r="G84" s="147">
        <v>1845</v>
      </c>
      <c r="H84" s="148">
        <v>0</v>
      </c>
      <c r="I84" s="264"/>
    </row>
    <row r="85" spans="1:9" ht="15">
      <c r="A85" s="130"/>
      <c r="B85" s="265">
        <v>77</v>
      </c>
      <c r="C85" s="266" t="s">
        <v>287</v>
      </c>
      <c r="D85" s="147">
        <v>1845</v>
      </c>
      <c r="E85" s="147">
        <v>0</v>
      </c>
      <c r="F85" s="147">
        <v>0</v>
      </c>
      <c r="G85" s="147">
        <v>1845</v>
      </c>
      <c r="H85" s="148">
        <v>0</v>
      </c>
      <c r="I85" s="264"/>
    </row>
    <row r="86" spans="1:9" ht="15">
      <c r="A86" s="130"/>
      <c r="B86" s="265">
        <v>78</v>
      </c>
      <c r="C86" s="266" t="s">
        <v>286</v>
      </c>
      <c r="D86" s="147">
        <v>1845</v>
      </c>
      <c r="E86" s="147">
        <v>0</v>
      </c>
      <c r="F86" s="147">
        <v>0</v>
      </c>
      <c r="G86" s="147">
        <v>1845</v>
      </c>
      <c r="H86" s="148">
        <v>0</v>
      </c>
      <c r="I86" s="264"/>
    </row>
    <row r="87" spans="1:9" ht="15">
      <c r="A87" s="130"/>
      <c r="B87" s="265">
        <v>79</v>
      </c>
      <c r="C87" s="266" t="s">
        <v>285</v>
      </c>
      <c r="D87" s="147">
        <v>1845</v>
      </c>
      <c r="E87" s="147">
        <v>0</v>
      </c>
      <c r="F87" s="147">
        <v>0</v>
      </c>
      <c r="G87" s="147">
        <v>1845</v>
      </c>
      <c r="H87" s="148">
        <v>0</v>
      </c>
      <c r="I87" s="264"/>
    </row>
    <row r="88" spans="1:9" ht="15">
      <c r="A88" s="130"/>
      <c r="B88" s="265">
        <v>80</v>
      </c>
      <c r="C88" s="266" t="s">
        <v>284</v>
      </c>
      <c r="D88" s="147">
        <v>1845</v>
      </c>
      <c r="E88" s="147">
        <v>0</v>
      </c>
      <c r="F88" s="147">
        <v>0</v>
      </c>
      <c r="G88" s="147">
        <v>1845</v>
      </c>
      <c r="H88" s="148">
        <v>0</v>
      </c>
      <c r="I88" s="264"/>
    </row>
    <row r="89" spans="1:9" ht="15">
      <c r="A89" s="130"/>
      <c r="B89" s="265">
        <v>81</v>
      </c>
      <c r="C89" s="266" t="s">
        <v>283</v>
      </c>
      <c r="D89" s="147">
        <v>1845</v>
      </c>
      <c r="E89" s="147">
        <v>0</v>
      </c>
      <c r="F89" s="147">
        <v>0</v>
      </c>
      <c r="G89" s="147">
        <v>1845</v>
      </c>
      <c r="H89" s="148">
        <v>0</v>
      </c>
      <c r="I89" s="264"/>
    </row>
    <row r="90" spans="1:9" ht="15">
      <c r="A90" s="130"/>
      <c r="B90" s="265">
        <v>82</v>
      </c>
      <c r="C90" s="266" t="s">
        <v>282</v>
      </c>
      <c r="D90" s="147">
        <v>1845</v>
      </c>
      <c r="E90" s="147">
        <v>0</v>
      </c>
      <c r="F90" s="147">
        <v>0</v>
      </c>
      <c r="G90" s="147">
        <v>1845</v>
      </c>
      <c r="H90" s="148">
        <v>0</v>
      </c>
      <c r="I90" s="264"/>
    </row>
    <row r="91" spans="1:9" ht="25.5">
      <c r="A91" s="130"/>
      <c r="B91" s="265">
        <v>83</v>
      </c>
      <c r="C91" s="266" t="s">
        <v>281</v>
      </c>
      <c r="D91" s="147">
        <v>1845</v>
      </c>
      <c r="E91" s="147">
        <v>0</v>
      </c>
      <c r="F91" s="147">
        <v>0</v>
      </c>
      <c r="G91" s="147">
        <v>1845</v>
      </c>
      <c r="H91" s="148">
        <v>0</v>
      </c>
      <c r="I91" s="264"/>
    </row>
    <row r="92" spans="1:9" ht="15">
      <c r="A92" s="130"/>
      <c r="B92" s="265">
        <v>84</v>
      </c>
      <c r="C92" s="266" t="s">
        <v>280</v>
      </c>
      <c r="D92" s="147">
        <v>1845</v>
      </c>
      <c r="E92" s="147">
        <v>0</v>
      </c>
      <c r="F92" s="147">
        <v>0</v>
      </c>
      <c r="G92" s="147">
        <v>1845</v>
      </c>
      <c r="H92" s="148">
        <v>0</v>
      </c>
      <c r="I92" s="264"/>
    </row>
    <row r="93" spans="1:9" ht="15">
      <c r="A93" s="130"/>
      <c r="B93" s="265">
        <v>85</v>
      </c>
      <c r="C93" s="266" t="s">
        <v>279</v>
      </c>
      <c r="D93" s="147">
        <v>1845</v>
      </c>
      <c r="E93" s="147">
        <v>0</v>
      </c>
      <c r="F93" s="147">
        <v>0</v>
      </c>
      <c r="G93" s="147">
        <v>1845</v>
      </c>
      <c r="H93" s="148">
        <v>0</v>
      </c>
      <c r="I93" s="264"/>
    </row>
    <row r="94" spans="1:9" ht="25.5">
      <c r="A94" s="130"/>
      <c r="B94" s="265">
        <v>86</v>
      </c>
      <c r="C94" s="266" t="s">
        <v>278</v>
      </c>
      <c r="D94" s="147">
        <v>1845</v>
      </c>
      <c r="E94" s="147">
        <v>0</v>
      </c>
      <c r="F94" s="147">
        <v>0</v>
      </c>
      <c r="G94" s="147">
        <v>1845</v>
      </c>
      <c r="H94" s="148">
        <v>0</v>
      </c>
      <c r="I94" s="264"/>
    </row>
    <row r="95" spans="1:9" ht="15">
      <c r="A95" s="130"/>
      <c r="B95" s="265">
        <v>87</v>
      </c>
      <c r="C95" s="266" t="s">
        <v>277</v>
      </c>
      <c r="D95" s="147">
        <v>1845</v>
      </c>
      <c r="E95" s="147">
        <v>0</v>
      </c>
      <c r="F95" s="147">
        <v>0</v>
      </c>
      <c r="G95" s="147">
        <v>1845</v>
      </c>
      <c r="H95" s="148">
        <v>0</v>
      </c>
      <c r="I95" s="264"/>
    </row>
    <row r="96" spans="1:9" ht="15">
      <c r="A96" s="130"/>
      <c r="B96" s="265">
        <v>88</v>
      </c>
      <c r="C96" s="266" t="s">
        <v>276</v>
      </c>
      <c r="D96" s="147">
        <v>1845</v>
      </c>
      <c r="E96" s="147">
        <v>0</v>
      </c>
      <c r="F96" s="147">
        <v>0</v>
      </c>
      <c r="G96" s="147">
        <v>1845</v>
      </c>
      <c r="H96" s="148">
        <v>0</v>
      </c>
      <c r="I96" s="264"/>
    </row>
    <row r="97" spans="1:9" ht="15">
      <c r="A97" s="130"/>
      <c r="B97" s="265">
        <v>89</v>
      </c>
      <c r="C97" s="266" t="s">
        <v>275</v>
      </c>
      <c r="D97" s="147">
        <v>1845</v>
      </c>
      <c r="E97" s="147">
        <v>0</v>
      </c>
      <c r="F97" s="147">
        <v>0</v>
      </c>
      <c r="G97" s="147">
        <v>1845</v>
      </c>
      <c r="H97" s="148">
        <v>0</v>
      </c>
      <c r="I97" s="264"/>
    </row>
    <row r="98" spans="1:9" ht="15">
      <c r="A98" s="130"/>
      <c r="B98" s="265">
        <v>90</v>
      </c>
      <c r="C98" s="266" t="s">
        <v>274</v>
      </c>
      <c r="D98" s="147">
        <v>1845</v>
      </c>
      <c r="E98" s="147">
        <v>0</v>
      </c>
      <c r="F98" s="147">
        <v>0</v>
      </c>
      <c r="G98" s="147">
        <v>1845</v>
      </c>
      <c r="H98" s="148">
        <v>0</v>
      </c>
      <c r="I98" s="264"/>
    </row>
    <row r="99" spans="1:9" ht="15">
      <c r="A99" s="130"/>
      <c r="B99" s="265">
        <v>91</v>
      </c>
      <c r="C99" s="266" t="s">
        <v>273</v>
      </c>
      <c r="D99" s="147">
        <v>1845</v>
      </c>
      <c r="E99" s="147">
        <v>0</v>
      </c>
      <c r="F99" s="147">
        <v>0</v>
      </c>
      <c r="G99" s="147">
        <v>1845</v>
      </c>
      <c r="H99" s="148">
        <v>0</v>
      </c>
      <c r="I99" s="264"/>
    </row>
    <row r="100" spans="1:9" ht="15">
      <c r="A100" s="130"/>
      <c r="B100" s="265">
        <v>92</v>
      </c>
      <c r="C100" s="266" t="s">
        <v>272</v>
      </c>
      <c r="D100" s="147">
        <v>1845</v>
      </c>
      <c r="E100" s="147">
        <v>0</v>
      </c>
      <c r="F100" s="147">
        <v>0</v>
      </c>
      <c r="G100" s="147">
        <v>1845</v>
      </c>
      <c r="H100" s="148">
        <v>0</v>
      </c>
      <c r="I100" s="264"/>
    </row>
    <row r="101" spans="1:9" ht="15">
      <c r="A101" s="130"/>
      <c r="B101" s="265">
        <v>93</v>
      </c>
      <c r="C101" s="266" t="s">
        <v>271</v>
      </c>
      <c r="D101" s="147">
        <v>1845</v>
      </c>
      <c r="E101" s="147">
        <v>0</v>
      </c>
      <c r="F101" s="147">
        <v>0</v>
      </c>
      <c r="G101" s="147">
        <v>1845</v>
      </c>
      <c r="H101" s="148">
        <v>0</v>
      </c>
      <c r="I101" s="264"/>
    </row>
    <row r="102" spans="1:9" ht="15">
      <c r="A102" s="130"/>
      <c r="B102" s="265">
        <v>94</v>
      </c>
      <c r="C102" s="266" t="s">
        <v>270</v>
      </c>
      <c r="D102" s="147">
        <v>1845</v>
      </c>
      <c r="E102" s="147">
        <v>0</v>
      </c>
      <c r="F102" s="147">
        <v>0</v>
      </c>
      <c r="G102" s="147">
        <v>1845</v>
      </c>
      <c r="H102" s="148">
        <v>0</v>
      </c>
      <c r="I102" s="264"/>
    </row>
    <row r="103" spans="1:9" ht="15">
      <c r="A103" s="130"/>
      <c r="B103" s="265">
        <v>95</v>
      </c>
      <c r="C103" s="266" t="s">
        <v>269</v>
      </c>
      <c r="D103" s="147">
        <v>1845</v>
      </c>
      <c r="E103" s="147">
        <v>0</v>
      </c>
      <c r="F103" s="147">
        <v>0</v>
      </c>
      <c r="G103" s="147">
        <v>1845</v>
      </c>
      <c r="H103" s="148">
        <v>0</v>
      </c>
      <c r="I103" s="264"/>
    </row>
    <row r="104" spans="1:9" ht="15">
      <c r="A104" s="130"/>
      <c r="B104" s="265">
        <v>96</v>
      </c>
      <c r="C104" s="266" t="s">
        <v>268</v>
      </c>
      <c r="D104" s="147">
        <v>1845</v>
      </c>
      <c r="E104" s="147">
        <v>0</v>
      </c>
      <c r="F104" s="147">
        <v>0</v>
      </c>
      <c r="G104" s="147">
        <v>1845</v>
      </c>
      <c r="H104" s="148">
        <v>0</v>
      </c>
      <c r="I104" s="264"/>
    </row>
    <row r="105" spans="1:9" ht="15">
      <c r="A105" s="130"/>
      <c r="B105" s="265">
        <v>97</v>
      </c>
      <c r="C105" s="266" t="s">
        <v>267</v>
      </c>
      <c r="D105" s="147">
        <v>1845</v>
      </c>
      <c r="E105" s="147">
        <v>0</v>
      </c>
      <c r="F105" s="147">
        <v>0</v>
      </c>
      <c r="G105" s="147">
        <v>1845</v>
      </c>
      <c r="H105" s="148">
        <v>0</v>
      </c>
      <c r="I105" s="264"/>
    </row>
    <row r="106" spans="1:9" ht="15">
      <c r="A106" s="130"/>
      <c r="B106" s="265">
        <v>98</v>
      </c>
      <c r="C106" s="266" t="s">
        <v>266</v>
      </c>
      <c r="D106" s="147">
        <v>1845</v>
      </c>
      <c r="E106" s="147">
        <v>0</v>
      </c>
      <c r="F106" s="147">
        <v>0</v>
      </c>
      <c r="G106" s="147">
        <v>1845</v>
      </c>
      <c r="H106" s="148">
        <v>0</v>
      </c>
      <c r="I106" s="264"/>
    </row>
    <row r="107" spans="1:9" ht="15">
      <c r="A107" s="130"/>
      <c r="B107" s="265">
        <v>99</v>
      </c>
      <c r="C107" s="266" t="s">
        <v>265</v>
      </c>
      <c r="D107" s="147">
        <v>1845</v>
      </c>
      <c r="E107" s="147">
        <v>0</v>
      </c>
      <c r="F107" s="147">
        <v>0</v>
      </c>
      <c r="G107" s="147">
        <v>1845</v>
      </c>
      <c r="H107" s="148">
        <v>0</v>
      </c>
      <c r="I107" s="264"/>
    </row>
    <row r="108" spans="1:9" ht="15">
      <c r="A108" s="130"/>
      <c r="B108" s="265">
        <v>100</v>
      </c>
      <c r="C108" s="266" t="s">
        <v>264</v>
      </c>
      <c r="D108" s="147">
        <v>1845</v>
      </c>
      <c r="E108" s="147">
        <v>0</v>
      </c>
      <c r="F108" s="147">
        <v>0</v>
      </c>
      <c r="G108" s="147">
        <v>1845</v>
      </c>
      <c r="H108" s="148">
        <v>0</v>
      </c>
      <c r="I108" s="264"/>
    </row>
    <row r="109" spans="1:9" ht="15">
      <c r="A109" s="130"/>
      <c r="B109" s="265">
        <v>101</v>
      </c>
      <c r="C109" s="266" t="s">
        <v>263</v>
      </c>
      <c r="D109" s="147">
        <v>1845</v>
      </c>
      <c r="E109" s="147">
        <v>0</v>
      </c>
      <c r="F109" s="147">
        <v>0</v>
      </c>
      <c r="G109" s="147">
        <v>1845</v>
      </c>
      <c r="H109" s="148">
        <v>0</v>
      </c>
      <c r="I109" s="264"/>
    </row>
    <row r="110" spans="1:9" ht="15">
      <c r="A110" s="130"/>
      <c r="B110" s="265">
        <v>102</v>
      </c>
      <c r="C110" s="266" t="s">
        <v>262</v>
      </c>
      <c r="D110" s="147">
        <v>1845</v>
      </c>
      <c r="E110" s="147">
        <v>0</v>
      </c>
      <c r="F110" s="147">
        <v>0</v>
      </c>
      <c r="G110" s="147">
        <v>1845</v>
      </c>
      <c r="H110" s="148">
        <v>0</v>
      </c>
      <c r="I110" s="264"/>
    </row>
    <row r="111" spans="1:9" ht="25.5">
      <c r="A111" s="130"/>
      <c r="B111" s="265">
        <v>103</v>
      </c>
      <c r="C111" s="266" t="s">
        <v>261</v>
      </c>
      <c r="D111" s="147">
        <v>4513</v>
      </c>
      <c r="E111" s="147">
        <v>0</v>
      </c>
      <c r="F111" s="147">
        <v>0</v>
      </c>
      <c r="G111" s="147">
        <v>4513</v>
      </c>
      <c r="H111" s="148">
        <v>0</v>
      </c>
      <c r="I111" s="264"/>
    </row>
    <row r="112" spans="1:9" ht="15">
      <c r="A112" s="130"/>
      <c r="B112" s="265">
        <v>104</v>
      </c>
      <c r="C112" s="266" t="s">
        <v>260</v>
      </c>
      <c r="D112" s="147">
        <v>1845</v>
      </c>
      <c r="E112" s="147">
        <v>0</v>
      </c>
      <c r="F112" s="147">
        <v>0</v>
      </c>
      <c r="G112" s="147">
        <v>1845</v>
      </c>
      <c r="H112" s="148">
        <v>0</v>
      </c>
      <c r="I112" s="264"/>
    </row>
    <row r="113" spans="1:9" ht="15">
      <c r="A113" s="130"/>
      <c r="B113" s="265">
        <v>105</v>
      </c>
      <c r="C113" s="266" t="s">
        <v>259</v>
      </c>
      <c r="D113" s="147">
        <v>1845</v>
      </c>
      <c r="E113" s="147">
        <v>0</v>
      </c>
      <c r="F113" s="147">
        <v>0</v>
      </c>
      <c r="G113" s="147">
        <v>1845</v>
      </c>
      <c r="H113" s="148">
        <v>0</v>
      </c>
      <c r="I113" s="264"/>
    </row>
    <row r="114" spans="1:9" ht="15">
      <c r="A114" s="130"/>
      <c r="B114" s="265">
        <v>106</v>
      </c>
      <c r="C114" s="266" t="s">
        <v>258</v>
      </c>
      <c r="D114" s="147">
        <v>1845</v>
      </c>
      <c r="E114" s="147">
        <v>0</v>
      </c>
      <c r="F114" s="147">
        <v>0</v>
      </c>
      <c r="G114" s="147">
        <v>1845</v>
      </c>
      <c r="H114" s="148">
        <v>0</v>
      </c>
      <c r="I114" s="264"/>
    </row>
    <row r="115" spans="1:9" ht="15">
      <c r="A115" s="130"/>
      <c r="B115" s="265">
        <v>107</v>
      </c>
      <c r="C115" s="266" t="s">
        <v>257</v>
      </c>
      <c r="D115" s="147">
        <v>1845</v>
      </c>
      <c r="E115" s="147">
        <v>0</v>
      </c>
      <c r="F115" s="147">
        <v>0</v>
      </c>
      <c r="G115" s="147">
        <v>1845</v>
      </c>
      <c r="H115" s="148">
        <v>0</v>
      </c>
      <c r="I115" s="264"/>
    </row>
    <row r="116" spans="1:9" ht="15">
      <c r="A116" s="130"/>
      <c r="B116" s="265">
        <v>108</v>
      </c>
      <c r="C116" s="266" t="s">
        <v>256</v>
      </c>
      <c r="D116" s="147">
        <v>1845</v>
      </c>
      <c r="E116" s="147">
        <v>0</v>
      </c>
      <c r="F116" s="147">
        <v>0</v>
      </c>
      <c r="G116" s="147">
        <v>1845</v>
      </c>
      <c r="H116" s="148">
        <v>0</v>
      </c>
      <c r="I116" s="264"/>
    </row>
    <row r="117" spans="1:9" ht="15">
      <c r="A117" s="130"/>
      <c r="B117" s="265">
        <v>109</v>
      </c>
      <c r="C117" s="266" t="s">
        <v>255</v>
      </c>
      <c r="D117" s="147">
        <v>1845</v>
      </c>
      <c r="E117" s="147">
        <v>0</v>
      </c>
      <c r="F117" s="147">
        <v>0</v>
      </c>
      <c r="G117" s="147">
        <v>1845</v>
      </c>
      <c r="H117" s="148">
        <v>0</v>
      </c>
      <c r="I117" s="264"/>
    </row>
    <row r="118" spans="1:9" ht="15">
      <c r="A118" s="130"/>
      <c r="B118" s="265">
        <v>110</v>
      </c>
      <c r="C118" s="266" t="s">
        <v>254</v>
      </c>
      <c r="D118" s="147">
        <v>1845</v>
      </c>
      <c r="E118" s="147">
        <v>0</v>
      </c>
      <c r="F118" s="147">
        <v>0</v>
      </c>
      <c r="G118" s="147">
        <v>1845</v>
      </c>
      <c r="H118" s="148">
        <v>0</v>
      </c>
      <c r="I118" s="264"/>
    </row>
    <row r="119" spans="1:9" ht="15">
      <c r="A119" s="130"/>
      <c r="B119" s="265">
        <v>111</v>
      </c>
      <c r="C119" s="266" t="s">
        <v>253</v>
      </c>
      <c r="D119" s="147">
        <v>1845</v>
      </c>
      <c r="E119" s="147">
        <v>0</v>
      </c>
      <c r="F119" s="147">
        <v>0</v>
      </c>
      <c r="G119" s="147">
        <v>1845</v>
      </c>
      <c r="H119" s="148">
        <v>0</v>
      </c>
      <c r="I119" s="264"/>
    </row>
    <row r="120" spans="1:9" ht="15">
      <c r="A120" s="130"/>
      <c r="B120" s="265">
        <v>112</v>
      </c>
      <c r="C120" s="266" t="s">
        <v>252</v>
      </c>
      <c r="D120" s="147">
        <v>1845</v>
      </c>
      <c r="E120" s="147">
        <v>0</v>
      </c>
      <c r="F120" s="147">
        <v>0</v>
      </c>
      <c r="G120" s="147">
        <v>1845</v>
      </c>
      <c r="H120" s="148">
        <v>0</v>
      </c>
      <c r="I120" s="264"/>
    </row>
    <row r="121" spans="1:9" ht="15">
      <c r="A121" s="130"/>
      <c r="B121" s="265">
        <v>113</v>
      </c>
      <c r="C121" s="266" t="s">
        <v>251</v>
      </c>
      <c r="D121" s="147">
        <v>1845</v>
      </c>
      <c r="E121" s="147">
        <v>0</v>
      </c>
      <c r="F121" s="147">
        <v>0</v>
      </c>
      <c r="G121" s="147">
        <v>1845</v>
      </c>
      <c r="H121" s="148">
        <v>0</v>
      </c>
      <c r="I121" s="264"/>
    </row>
    <row r="122" spans="1:9" ht="15">
      <c r="A122" s="130"/>
      <c r="B122" s="265">
        <v>114</v>
      </c>
      <c r="C122" s="266" t="s">
        <v>250</v>
      </c>
      <c r="D122" s="147">
        <v>1845</v>
      </c>
      <c r="E122" s="147">
        <v>0</v>
      </c>
      <c r="F122" s="147">
        <v>0</v>
      </c>
      <c r="G122" s="147">
        <v>1845</v>
      </c>
      <c r="H122" s="148">
        <v>0</v>
      </c>
      <c r="I122" s="264"/>
    </row>
    <row r="123" spans="1:9" ht="15">
      <c r="A123" s="130"/>
      <c r="B123" s="265">
        <v>115</v>
      </c>
      <c r="C123" s="266" t="s">
        <v>249</v>
      </c>
      <c r="D123" s="147">
        <v>1845</v>
      </c>
      <c r="E123" s="147">
        <v>0</v>
      </c>
      <c r="F123" s="147">
        <v>0</v>
      </c>
      <c r="G123" s="147">
        <v>1845</v>
      </c>
      <c r="H123" s="148">
        <v>0</v>
      </c>
      <c r="I123" s="264"/>
    </row>
    <row r="124" spans="1:9" ht="15">
      <c r="A124" s="130"/>
      <c r="B124" s="265">
        <v>116</v>
      </c>
      <c r="C124" s="266" t="s">
        <v>248</v>
      </c>
      <c r="D124" s="147">
        <v>1845</v>
      </c>
      <c r="E124" s="147">
        <v>0</v>
      </c>
      <c r="F124" s="147">
        <v>0</v>
      </c>
      <c r="G124" s="147">
        <v>1845</v>
      </c>
      <c r="H124" s="148">
        <v>0</v>
      </c>
      <c r="I124" s="264"/>
    </row>
    <row r="125" spans="1:9" ht="15">
      <c r="A125" s="130"/>
      <c r="B125" s="265">
        <v>117</v>
      </c>
      <c r="C125" s="266" t="s">
        <v>247</v>
      </c>
      <c r="D125" s="147">
        <v>1845</v>
      </c>
      <c r="E125" s="147">
        <v>0</v>
      </c>
      <c r="F125" s="147">
        <v>0</v>
      </c>
      <c r="G125" s="147">
        <v>1845</v>
      </c>
      <c r="H125" s="148">
        <v>0</v>
      </c>
      <c r="I125" s="264"/>
    </row>
    <row r="126" spans="1:9" ht="15">
      <c r="A126" s="130"/>
      <c r="B126" s="265">
        <v>118</v>
      </c>
      <c r="C126" s="266" t="s">
        <v>246</v>
      </c>
      <c r="D126" s="147">
        <v>1845</v>
      </c>
      <c r="E126" s="147">
        <v>0</v>
      </c>
      <c r="F126" s="147">
        <v>0</v>
      </c>
      <c r="G126" s="147">
        <v>1845</v>
      </c>
      <c r="H126" s="148">
        <v>0</v>
      </c>
      <c r="I126" s="264"/>
    </row>
    <row r="127" spans="1:9" ht="15">
      <c r="A127" s="130"/>
      <c r="B127" s="265">
        <v>119</v>
      </c>
      <c r="C127" s="266" t="s">
        <v>245</v>
      </c>
      <c r="D127" s="147">
        <v>1845</v>
      </c>
      <c r="E127" s="147">
        <v>0</v>
      </c>
      <c r="F127" s="147">
        <v>0</v>
      </c>
      <c r="G127" s="147">
        <v>1845</v>
      </c>
      <c r="H127" s="148">
        <v>0</v>
      </c>
      <c r="I127" s="264"/>
    </row>
    <row r="128" spans="1:9" ht="15">
      <c r="A128" s="130"/>
      <c r="B128" s="265">
        <v>120</v>
      </c>
      <c r="C128" s="266" t="s">
        <v>244</v>
      </c>
      <c r="D128" s="147">
        <v>1845</v>
      </c>
      <c r="E128" s="147">
        <v>0</v>
      </c>
      <c r="F128" s="147">
        <v>0</v>
      </c>
      <c r="G128" s="147">
        <v>1845</v>
      </c>
      <c r="H128" s="148">
        <v>0</v>
      </c>
      <c r="I128" s="264"/>
    </row>
    <row r="129" spans="1:9" ht="15">
      <c r="A129" s="130"/>
      <c r="B129" s="265">
        <v>121</v>
      </c>
      <c r="C129" s="266" t="s">
        <v>243</v>
      </c>
      <c r="D129" s="147">
        <v>1845</v>
      </c>
      <c r="E129" s="147">
        <v>0</v>
      </c>
      <c r="F129" s="147">
        <v>0</v>
      </c>
      <c r="G129" s="147">
        <v>1845</v>
      </c>
      <c r="H129" s="148">
        <v>0</v>
      </c>
      <c r="I129" s="264"/>
    </row>
    <row r="130" spans="1:9" ht="15">
      <c r="A130" s="130"/>
      <c r="B130" s="265">
        <v>122</v>
      </c>
      <c r="C130" s="266" t="s">
        <v>242</v>
      </c>
      <c r="D130" s="147">
        <v>1845</v>
      </c>
      <c r="E130" s="147">
        <v>0</v>
      </c>
      <c r="F130" s="147">
        <v>0</v>
      </c>
      <c r="G130" s="147">
        <v>1845</v>
      </c>
      <c r="H130" s="148">
        <v>0</v>
      </c>
      <c r="I130" s="264"/>
    </row>
    <row r="131" spans="1:9" ht="15">
      <c r="A131" s="130"/>
      <c r="B131" s="265">
        <v>123</v>
      </c>
      <c r="C131" s="266" t="s">
        <v>241</v>
      </c>
      <c r="D131" s="147">
        <v>1845</v>
      </c>
      <c r="E131" s="147">
        <v>0</v>
      </c>
      <c r="F131" s="147">
        <v>0</v>
      </c>
      <c r="G131" s="147">
        <v>1845</v>
      </c>
      <c r="H131" s="148">
        <v>0</v>
      </c>
      <c r="I131" s="264"/>
    </row>
    <row r="132" spans="1:9" ht="15">
      <c r="A132" s="130"/>
      <c r="B132" s="265">
        <v>124</v>
      </c>
      <c r="C132" s="266" t="s">
        <v>240</v>
      </c>
      <c r="D132" s="147">
        <v>1845</v>
      </c>
      <c r="E132" s="147">
        <v>0</v>
      </c>
      <c r="F132" s="147">
        <v>0</v>
      </c>
      <c r="G132" s="147">
        <v>1845</v>
      </c>
      <c r="H132" s="148">
        <v>0</v>
      </c>
      <c r="I132" s="264"/>
    </row>
    <row r="133" spans="1:9" ht="15">
      <c r="A133" s="130"/>
      <c r="B133" s="265">
        <v>125</v>
      </c>
      <c r="C133" s="266" t="s">
        <v>239</v>
      </c>
      <c r="D133" s="147">
        <v>1845</v>
      </c>
      <c r="E133" s="147">
        <v>0</v>
      </c>
      <c r="F133" s="147">
        <v>0</v>
      </c>
      <c r="G133" s="147">
        <v>1845</v>
      </c>
      <c r="H133" s="148">
        <v>0</v>
      </c>
      <c r="I133" s="264"/>
    </row>
    <row r="134" spans="1:9" ht="15">
      <c r="A134" s="130"/>
      <c r="B134" s="265">
        <v>126</v>
      </c>
      <c r="C134" s="266" t="s">
        <v>238</v>
      </c>
      <c r="D134" s="147">
        <v>1845</v>
      </c>
      <c r="E134" s="147">
        <v>0</v>
      </c>
      <c r="F134" s="147">
        <v>0</v>
      </c>
      <c r="G134" s="147">
        <v>1845</v>
      </c>
      <c r="H134" s="148">
        <v>0</v>
      </c>
      <c r="I134" s="264"/>
    </row>
    <row r="135" spans="1:9" ht="15">
      <c r="A135" s="130"/>
      <c r="B135" s="265">
        <v>127</v>
      </c>
      <c r="C135" s="266" t="s">
        <v>237</v>
      </c>
      <c r="D135" s="147">
        <v>1845</v>
      </c>
      <c r="E135" s="147">
        <v>0</v>
      </c>
      <c r="F135" s="147">
        <v>0</v>
      </c>
      <c r="G135" s="147">
        <v>1845</v>
      </c>
      <c r="H135" s="148">
        <v>0</v>
      </c>
      <c r="I135" s="264"/>
    </row>
    <row r="136" spans="1:9" ht="15">
      <c r="A136" s="130"/>
      <c r="B136" s="265">
        <v>128</v>
      </c>
      <c r="C136" s="266" t="s">
        <v>236</v>
      </c>
      <c r="D136" s="147">
        <v>1845</v>
      </c>
      <c r="E136" s="147">
        <v>0</v>
      </c>
      <c r="F136" s="147">
        <v>0</v>
      </c>
      <c r="G136" s="147">
        <v>1845</v>
      </c>
      <c r="H136" s="148">
        <v>0</v>
      </c>
      <c r="I136" s="264"/>
    </row>
    <row r="137" spans="1:9" ht="15">
      <c r="A137" s="130"/>
      <c r="B137" s="265">
        <v>129</v>
      </c>
      <c r="C137" s="266" t="s">
        <v>235</v>
      </c>
      <c r="D137" s="147">
        <v>1845</v>
      </c>
      <c r="E137" s="147">
        <v>0</v>
      </c>
      <c r="F137" s="147">
        <v>0</v>
      </c>
      <c r="G137" s="147">
        <v>1845</v>
      </c>
      <c r="H137" s="148">
        <v>0</v>
      </c>
      <c r="I137" s="264"/>
    </row>
    <row r="138" spans="1:9" ht="15">
      <c r="A138" s="130"/>
      <c r="B138" s="265">
        <v>130</v>
      </c>
      <c r="C138" s="266" t="s">
        <v>234</v>
      </c>
      <c r="D138" s="147">
        <v>1845</v>
      </c>
      <c r="E138" s="147">
        <v>0</v>
      </c>
      <c r="F138" s="147">
        <v>0</v>
      </c>
      <c r="G138" s="147">
        <v>1845</v>
      </c>
      <c r="H138" s="148">
        <v>0</v>
      </c>
      <c r="I138" s="264"/>
    </row>
    <row r="139" spans="1:9" ht="15">
      <c r="A139" s="130"/>
      <c r="B139" s="265">
        <v>131</v>
      </c>
      <c r="C139" s="266" t="s">
        <v>233</v>
      </c>
      <c r="D139" s="147">
        <v>1845</v>
      </c>
      <c r="E139" s="147">
        <v>0</v>
      </c>
      <c r="F139" s="147">
        <v>0</v>
      </c>
      <c r="G139" s="147">
        <v>1845</v>
      </c>
      <c r="H139" s="148">
        <v>0</v>
      </c>
      <c r="I139" s="264"/>
    </row>
    <row r="140" spans="1:9" ht="15">
      <c r="A140" s="130"/>
      <c r="B140" s="265">
        <v>132</v>
      </c>
      <c r="C140" s="266" t="s">
        <v>232</v>
      </c>
      <c r="D140" s="147">
        <v>1845</v>
      </c>
      <c r="E140" s="147">
        <v>0</v>
      </c>
      <c r="F140" s="147">
        <v>0</v>
      </c>
      <c r="G140" s="147">
        <v>1845</v>
      </c>
      <c r="H140" s="148">
        <v>0</v>
      </c>
      <c r="I140" s="264"/>
    </row>
    <row r="141" spans="1:9" ht="15">
      <c r="A141" s="130"/>
      <c r="B141" s="265">
        <v>133</v>
      </c>
      <c r="C141" s="266" t="s">
        <v>231</v>
      </c>
      <c r="D141" s="147">
        <v>1845</v>
      </c>
      <c r="E141" s="147">
        <v>0</v>
      </c>
      <c r="F141" s="147">
        <v>0</v>
      </c>
      <c r="G141" s="147">
        <v>1845</v>
      </c>
      <c r="H141" s="148">
        <v>0</v>
      </c>
      <c r="I141" s="264"/>
    </row>
    <row r="142" spans="1:9" ht="15">
      <c r="A142" s="130"/>
      <c r="B142" s="265">
        <v>134</v>
      </c>
      <c r="C142" s="266" t="s">
        <v>230</v>
      </c>
      <c r="D142" s="147">
        <v>1845</v>
      </c>
      <c r="E142" s="147">
        <v>0</v>
      </c>
      <c r="F142" s="147">
        <v>0</v>
      </c>
      <c r="G142" s="147">
        <v>1845</v>
      </c>
      <c r="H142" s="148">
        <v>0</v>
      </c>
      <c r="I142" s="264"/>
    </row>
    <row r="143" spans="1:9" ht="15">
      <c r="A143" s="130"/>
      <c r="B143" s="265">
        <v>135</v>
      </c>
      <c r="C143" s="266" t="s">
        <v>229</v>
      </c>
      <c r="D143" s="147">
        <v>1845</v>
      </c>
      <c r="E143" s="147">
        <v>0</v>
      </c>
      <c r="F143" s="147">
        <v>0</v>
      </c>
      <c r="G143" s="147">
        <v>1845</v>
      </c>
      <c r="H143" s="148">
        <v>0</v>
      </c>
      <c r="I143" s="264"/>
    </row>
    <row r="144" spans="1:9" ht="25.5">
      <c r="A144" s="130"/>
      <c r="B144" s="265">
        <v>136</v>
      </c>
      <c r="C144" s="266" t="s">
        <v>228</v>
      </c>
      <c r="D144" s="147">
        <v>1845</v>
      </c>
      <c r="E144" s="147">
        <v>0</v>
      </c>
      <c r="F144" s="147">
        <v>0</v>
      </c>
      <c r="G144" s="147">
        <v>1845</v>
      </c>
      <c r="H144" s="148">
        <v>0</v>
      </c>
      <c r="I144" s="264"/>
    </row>
    <row r="145" spans="1:9" ht="15">
      <c r="A145" s="130"/>
      <c r="B145" s="265">
        <v>137</v>
      </c>
      <c r="C145" s="266" t="s">
        <v>227</v>
      </c>
      <c r="D145" s="147">
        <v>1845</v>
      </c>
      <c r="E145" s="147">
        <v>0</v>
      </c>
      <c r="F145" s="147">
        <v>0</v>
      </c>
      <c r="G145" s="147">
        <v>1845</v>
      </c>
      <c r="H145" s="148">
        <v>0</v>
      </c>
      <c r="I145" s="264"/>
    </row>
    <row r="146" spans="1:9" ht="25.5">
      <c r="A146" s="130"/>
      <c r="B146" s="265">
        <v>138</v>
      </c>
      <c r="C146" s="266" t="s">
        <v>226</v>
      </c>
      <c r="D146" s="147">
        <v>1845</v>
      </c>
      <c r="E146" s="147">
        <v>329</v>
      </c>
      <c r="F146" s="147">
        <v>0</v>
      </c>
      <c r="G146" s="147">
        <v>2174</v>
      </c>
      <c r="H146" s="148">
        <v>0</v>
      </c>
      <c r="I146" s="264"/>
    </row>
    <row r="147" spans="1:9" ht="15">
      <c r="A147" s="130"/>
      <c r="B147" s="265">
        <v>139</v>
      </c>
      <c r="C147" s="266" t="s">
        <v>225</v>
      </c>
      <c r="D147" s="147">
        <v>1845</v>
      </c>
      <c r="E147" s="147">
        <v>0</v>
      </c>
      <c r="F147" s="147">
        <v>0</v>
      </c>
      <c r="G147" s="147">
        <v>1845</v>
      </c>
      <c r="H147" s="148">
        <v>0</v>
      </c>
      <c r="I147" s="264"/>
    </row>
    <row r="148" spans="1:9" ht="15">
      <c r="A148" s="130"/>
      <c r="B148" s="265">
        <v>140</v>
      </c>
      <c r="C148" s="266" t="s">
        <v>224</v>
      </c>
      <c r="D148" s="147">
        <v>1845</v>
      </c>
      <c r="E148" s="147">
        <v>0</v>
      </c>
      <c r="F148" s="147">
        <v>0</v>
      </c>
      <c r="G148" s="147">
        <v>1845</v>
      </c>
      <c r="H148" s="148">
        <v>0</v>
      </c>
      <c r="I148" s="264"/>
    </row>
    <row r="149" spans="1:9" ht="15">
      <c r="A149" s="130"/>
      <c r="B149" s="265">
        <v>141</v>
      </c>
      <c r="C149" s="266" t="s">
        <v>223</v>
      </c>
      <c r="D149" s="147">
        <v>1845</v>
      </c>
      <c r="E149" s="147">
        <v>0</v>
      </c>
      <c r="F149" s="147">
        <v>0</v>
      </c>
      <c r="G149" s="147">
        <v>1845</v>
      </c>
      <c r="H149" s="148">
        <v>0</v>
      </c>
      <c r="I149" s="264"/>
    </row>
    <row r="150" spans="1:9" ht="25.5">
      <c r="A150" s="130"/>
      <c r="B150" s="265">
        <v>142</v>
      </c>
      <c r="C150" s="266" t="s">
        <v>222</v>
      </c>
      <c r="D150" s="147">
        <v>1845</v>
      </c>
      <c r="E150" s="147">
        <v>0</v>
      </c>
      <c r="F150" s="147">
        <v>0</v>
      </c>
      <c r="G150" s="147">
        <v>1845</v>
      </c>
      <c r="H150" s="148">
        <v>0</v>
      </c>
      <c r="I150" s="264"/>
    </row>
    <row r="151" spans="1:9" ht="15">
      <c r="A151" s="130"/>
      <c r="B151" s="265">
        <v>143</v>
      </c>
      <c r="C151" s="266" t="s">
        <v>221</v>
      </c>
      <c r="D151" s="147">
        <v>1845</v>
      </c>
      <c r="E151" s="147">
        <v>0</v>
      </c>
      <c r="F151" s="147">
        <v>0</v>
      </c>
      <c r="G151" s="147">
        <v>1845</v>
      </c>
      <c r="H151" s="148">
        <v>0</v>
      </c>
      <c r="I151" s="264"/>
    </row>
    <row r="152" spans="1:9" ht="15">
      <c r="A152" s="130"/>
      <c r="B152" s="265">
        <v>144</v>
      </c>
      <c r="C152" s="266" t="s">
        <v>220</v>
      </c>
      <c r="D152" s="147">
        <v>1845</v>
      </c>
      <c r="E152" s="147">
        <v>0</v>
      </c>
      <c r="F152" s="147">
        <v>0</v>
      </c>
      <c r="G152" s="147">
        <v>1845</v>
      </c>
      <c r="H152" s="148">
        <v>0</v>
      </c>
      <c r="I152" s="264"/>
    </row>
    <row r="153" spans="1:9" ht="15">
      <c r="A153" s="130"/>
      <c r="B153" s="265">
        <v>145</v>
      </c>
      <c r="C153" s="266" t="s">
        <v>219</v>
      </c>
      <c r="D153" s="147">
        <v>1845</v>
      </c>
      <c r="E153" s="147">
        <v>0</v>
      </c>
      <c r="F153" s="147">
        <v>0</v>
      </c>
      <c r="G153" s="147">
        <v>1845</v>
      </c>
      <c r="H153" s="148">
        <v>0</v>
      </c>
      <c r="I153" s="264"/>
    </row>
    <row r="154" spans="1:9" ht="15">
      <c r="A154" s="130"/>
      <c r="B154" s="265">
        <v>146</v>
      </c>
      <c r="C154" s="266" t="s">
        <v>218</v>
      </c>
      <c r="D154" s="147">
        <v>1845</v>
      </c>
      <c r="E154" s="147">
        <v>0</v>
      </c>
      <c r="F154" s="147">
        <v>0</v>
      </c>
      <c r="G154" s="147">
        <v>1845</v>
      </c>
      <c r="H154" s="148">
        <v>0</v>
      </c>
      <c r="I154" s="264"/>
    </row>
    <row r="155" spans="1:9" ht="15">
      <c r="A155" s="130"/>
      <c r="B155" s="265">
        <v>147</v>
      </c>
      <c r="C155" s="266" t="s">
        <v>217</v>
      </c>
      <c r="D155" s="147">
        <v>1845</v>
      </c>
      <c r="E155" s="147">
        <v>0</v>
      </c>
      <c r="F155" s="147">
        <v>0</v>
      </c>
      <c r="G155" s="147">
        <v>1845</v>
      </c>
      <c r="H155" s="148">
        <v>0</v>
      </c>
      <c r="I155" s="264"/>
    </row>
    <row r="156" spans="1:9" ht="15">
      <c r="A156" s="130"/>
      <c r="B156" s="265">
        <v>148</v>
      </c>
      <c r="C156" s="266" t="s">
        <v>216</v>
      </c>
      <c r="D156" s="147">
        <v>1845</v>
      </c>
      <c r="E156" s="147">
        <v>0</v>
      </c>
      <c r="F156" s="147">
        <v>0</v>
      </c>
      <c r="G156" s="147">
        <v>1845</v>
      </c>
      <c r="H156" s="148">
        <v>0</v>
      </c>
      <c r="I156" s="264"/>
    </row>
    <row r="157" spans="1:9" ht="15">
      <c r="A157" s="130"/>
      <c r="B157" s="265">
        <v>149</v>
      </c>
      <c r="C157" s="266" t="s">
        <v>215</v>
      </c>
      <c r="D157" s="147">
        <v>1845</v>
      </c>
      <c r="E157" s="147">
        <v>0</v>
      </c>
      <c r="F157" s="147">
        <v>0</v>
      </c>
      <c r="G157" s="147">
        <v>1845</v>
      </c>
      <c r="H157" s="148">
        <v>0</v>
      </c>
      <c r="I157" s="264"/>
    </row>
    <row r="158" spans="1:9" ht="15">
      <c r="A158" s="130"/>
      <c r="B158" s="265">
        <v>150</v>
      </c>
      <c r="C158" s="266" t="s">
        <v>214</v>
      </c>
      <c r="D158" s="147">
        <v>1845</v>
      </c>
      <c r="E158" s="147">
        <v>0</v>
      </c>
      <c r="F158" s="147">
        <v>0</v>
      </c>
      <c r="G158" s="147">
        <v>1845</v>
      </c>
      <c r="H158" s="148">
        <v>0</v>
      </c>
      <c r="I158" s="264"/>
    </row>
    <row r="159" spans="1:9" ht="38.25">
      <c r="A159" s="130"/>
      <c r="B159" s="265">
        <v>151</v>
      </c>
      <c r="C159" s="271" t="s">
        <v>213</v>
      </c>
      <c r="D159" s="147">
        <v>1845</v>
      </c>
      <c r="E159" s="147">
        <v>0</v>
      </c>
      <c r="F159" s="147">
        <v>0</v>
      </c>
      <c r="G159" s="147">
        <v>1845</v>
      </c>
      <c r="H159" s="148">
        <v>0</v>
      </c>
      <c r="I159" s="264"/>
    </row>
    <row r="160" spans="1:9" ht="38.25">
      <c r="A160" s="130"/>
      <c r="B160" s="265">
        <v>152</v>
      </c>
      <c r="C160" s="271" t="s">
        <v>212</v>
      </c>
      <c r="D160" s="147">
        <v>4972</v>
      </c>
      <c r="E160" s="147">
        <v>0</v>
      </c>
      <c r="F160" s="147">
        <v>0</v>
      </c>
      <c r="G160" s="147">
        <v>4972</v>
      </c>
      <c r="H160" s="148">
        <v>0</v>
      </c>
      <c r="I160" s="264"/>
    </row>
    <row r="161" spans="1:9" ht="25.5">
      <c r="A161" s="130"/>
      <c r="B161" s="265">
        <v>153</v>
      </c>
      <c r="C161" s="271" t="s">
        <v>211</v>
      </c>
      <c r="D161" s="147">
        <v>3690</v>
      </c>
      <c r="E161" s="147">
        <v>0</v>
      </c>
      <c r="F161" s="147">
        <v>0</v>
      </c>
      <c r="G161" s="147">
        <v>3690</v>
      </c>
      <c r="H161" s="148">
        <v>0</v>
      </c>
      <c r="I161" s="264"/>
    </row>
    <row r="162" spans="1:9" ht="25.5">
      <c r="A162" s="130"/>
      <c r="B162" s="265">
        <v>154</v>
      </c>
      <c r="C162" s="271" t="s">
        <v>210</v>
      </c>
      <c r="D162" s="147">
        <v>1845</v>
      </c>
      <c r="E162" s="147">
        <v>0</v>
      </c>
      <c r="F162" s="147">
        <v>0</v>
      </c>
      <c r="G162" s="147">
        <v>1845</v>
      </c>
      <c r="H162" s="148">
        <v>0</v>
      </c>
      <c r="I162" s="264"/>
    </row>
    <row r="163" spans="1:9" ht="25.5">
      <c r="A163" s="130"/>
      <c r="B163" s="265">
        <v>155</v>
      </c>
      <c r="C163" s="271" t="s">
        <v>209</v>
      </c>
      <c r="D163" s="147">
        <v>1845</v>
      </c>
      <c r="E163" s="147">
        <v>0</v>
      </c>
      <c r="F163" s="147">
        <v>0</v>
      </c>
      <c r="G163" s="147">
        <v>1845</v>
      </c>
      <c r="H163" s="148">
        <v>0</v>
      </c>
      <c r="I163" s="264"/>
    </row>
    <row r="164" spans="1:9" ht="25.5">
      <c r="A164" s="130"/>
      <c r="B164" s="265">
        <v>156</v>
      </c>
      <c r="C164" s="271" t="s">
        <v>208</v>
      </c>
      <c r="D164" s="147">
        <v>1845</v>
      </c>
      <c r="E164" s="147">
        <v>0</v>
      </c>
      <c r="F164" s="147">
        <v>0</v>
      </c>
      <c r="G164" s="147">
        <v>1845</v>
      </c>
      <c r="H164" s="148">
        <v>0</v>
      </c>
      <c r="I164" s="264"/>
    </row>
    <row r="165" spans="1:9" ht="25.5">
      <c r="A165" s="130"/>
      <c r="B165" s="265">
        <v>157</v>
      </c>
      <c r="C165" s="271" t="s">
        <v>207</v>
      </c>
      <c r="D165" s="147">
        <v>1845</v>
      </c>
      <c r="E165" s="147">
        <v>0</v>
      </c>
      <c r="F165" s="147">
        <v>0</v>
      </c>
      <c r="G165" s="147">
        <v>1845</v>
      </c>
      <c r="H165" s="148">
        <v>0</v>
      </c>
      <c r="I165" s="264"/>
    </row>
    <row r="166" spans="1:9" ht="25.5">
      <c r="A166" s="130"/>
      <c r="B166" s="265">
        <v>158</v>
      </c>
      <c r="C166" s="271" t="s">
        <v>206</v>
      </c>
      <c r="D166" s="147">
        <v>1845</v>
      </c>
      <c r="E166" s="147">
        <v>0</v>
      </c>
      <c r="F166" s="147">
        <v>0</v>
      </c>
      <c r="G166" s="147">
        <v>1845</v>
      </c>
      <c r="H166" s="148">
        <v>0</v>
      </c>
      <c r="I166" s="264"/>
    </row>
    <row r="167" spans="1:9" ht="25.5">
      <c r="A167" s="130"/>
      <c r="B167" s="265">
        <v>159</v>
      </c>
      <c r="C167" s="271" t="s">
        <v>205</v>
      </c>
      <c r="D167" s="147">
        <v>1845</v>
      </c>
      <c r="E167" s="147">
        <v>0</v>
      </c>
      <c r="F167" s="147">
        <v>0</v>
      </c>
      <c r="G167" s="147">
        <v>1845</v>
      </c>
      <c r="H167" s="148">
        <v>0</v>
      </c>
      <c r="I167" s="264"/>
    </row>
    <row r="168" spans="1:9" ht="38.25">
      <c r="A168" s="130"/>
      <c r="B168" s="265">
        <v>160</v>
      </c>
      <c r="C168" s="271" t="s">
        <v>204</v>
      </c>
      <c r="D168" s="147">
        <v>1845</v>
      </c>
      <c r="E168" s="147">
        <v>0</v>
      </c>
      <c r="F168" s="147">
        <v>0</v>
      </c>
      <c r="G168" s="147">
        <v>1845</v>
      </c>
      <c r="H168" s="148">
        <v>0</v>
      </c>
      <c r="I168" s="264"/>
    </row>
    <row r="169" spans="1:9" ht="25.5">
      <c r="A169" s="130"/>
      <c r="B169" s="265">
        <v>161</v>
      </c>
      <c r="C169" s="271" t="s">
        <v>203</v>
      </c>
      <c r="D169" s="147">
        <v>1845</v>
      </c>
      <c r="E169" s="147">
        <v>0</v>
      </c>
      <c r="F169" s="147">
        <v>0</v>
      </c>
      <c r="G169" s="147">
        <v>1845</v>
      </c>
      <c r="H169" s="148">
        <v>0</v>
      </c>
      <c r="I169" s="264"/>
    </row>
    <row r="170" spans="1:9" ht="25.5">
      <c r="A170" s="130"/>
      <c r="B170" s="265">
        <v>162</v>
      </c>
      <c r="C170" s="271" t="s">
        <v>202</v>
      </c>
      <c r="D170" s="147">
        <v>1845</v>
      </c>
      <c r="E170" s="147">
        <v>0</v>
      </c>
      <c r="F170" s="147">
        <v>0</v>
      </c>
      <c r="G170" s="147">
        <v>1845</v>
      </c>
      <c r="H170" s="148">
        <v>0</v>
      </c>
      <c r="I170" s="264"/>
    </row>
    <row r="171" spans="1:9" ht="25.5">
      <c r="A171" s="130"/>
      <c r="B171" s="265">
        <v>163</v>
      </c>
      <c r="C171" s="271" t="s">
        <v>201</v>
      </c>
      <c r="D171" s="147">
        <v>1845</v>
      </c>
      <c r="E171" s="147">
        <v>0</v>
      </c>
      <c r="F171" s="147">
        <v>0</v>
      </c>
      <c r="G171" s="147">
        <v>1845</v>
      </c>
      <c r="H171" s="148">
        <v>0</v>
      </c>
      <c r="I171" s="264"/>
    </row>
    <row r="172" spans="1:9" ht="25.5">
      <c r="A172" s="130"/>
      <c r="B172" s="265">
        <v>164</v>
      </c>
      <c r="C172" s="271" t="s">
        <v>200</v>
      </c>
      <c r="D172" s="147">
        <v>0</v>
      </c>
      <c r="E172" s="147">
        <v>1845</v>
      </c>
      <c r="F172" s="147">
        <v>0</v>
      </c>
      <c r="G172" s="147">
        <v>1845</v>
      </c>
      <c r="H172" s="148">
        <v>0</v>
      </c>
      <c r="I172" s="264"/>
    </row>
    <row r="173" spans="1:9" ht="25.5">
      <c r="A173" s="130"/>
      <c r="B173" s="265">
        <v>165</v>
      </c>
      <c r="C173" s="271" t="s">
        <v>199</v>
      </c>
      <c r="D173" s="147">
        <v>1845</v>
      </c>
      <c r="E173" s="147">
        <v>0</v>
      </c>
      <c r="F173" s="147">
        <v>0</v>
      </c>
      <c r="G173" s="147">
        <v>1845</v>
      </c>
      <c r="H173" s="148">
        <v>0</v>
      </c>
      <c r="I173" s="264"/>
    </row>
    <row r="174" spans="1:9" ht="25.5">
      <c r="A174" s="130"/>
      <c r="B174" s="265">
        <v>166</v>
      </c>
      <c r="C174" s="271" t="s">
        <v>198</v>
      </c>
      <c r="D174" s="147">
        <v>0</v>
      </c>
      <c r="E174" s="147">
        <v>1845</v>
      </c>
      <c r="F174" s="147">
        <v>0</v>
      </c>
      <c r="G174" s="147">
        <v>1845</v>
      </c>
      <c r="H174" s="148">
        <v>0</v>
      </c>
      <c r="I174" s="264"/>
    </row>
    <row r="175" spans="1:9" ht="25.5">
      <c r="A175" s="130"/>
      <c r="B175" s="265">
        <v>167</v>
      </c>
      <c r="C175" s="271" t="s">
        <v>197</v>
      </c>
      <c r="D175" s="147">
        <v>1845</v>
      </c>
      <c r="E175" s="147">
        <v>0</v>
      </c>
      <c r="F175" s="147">
        <v>0</v>
      </c>
      <c r="G175" s="147">
        <v>1845</v>
      </c>
      <c r="H175" s="148">
        <v>0</v>
      </c>
      <c r="I175" s="264"/>
    </row>
    <row r="176" spans="1:9" ht="25.5">
      <c r="A176" s="130"/>
      <c r="B176" s="265">
        <v>168</v>
      </c>
      <c r="C176" s="271" t="s">
        <v>196</v>
      </c>
      <c r="D176" s="147">
        <v>0</v>
      </c>
      <c r="E176" s="147">
        <v>1845</v>
      </c>
      <c r="F176" s="147">
        <v>0</v>
      </c>
      <c r="G176" s="147">
        <v>1845</v>
      </c>
      <c r="H176" s="148">
        <v>0</v>
      </c>
      <c r="I176" s="264"/>
    </row>
    <row r="177" spans="1:9" ht="15">
      <c r="A177" s="130"/>
      <c r="B177" s="265">
        <v>169</v>
      </c>
      <c r="C177" s="266" t="s">
        <v>195</v>
      </c>
      <c r="D177" s="147">
        <v>0</v>
      </c>
      <c r="E177" s="147">
        <v>1845</v>
      </c>
      <c r="F177" s="147">
        <v>0</v>
      </c>
      <c r="G177" s="147">
        <v>1845</v>
      </c>
      <c r="H177" s="148">
        <v>0</v>
      </c>
      <c r="I177" s="264"/>
    </row>
    <row r="178" spans="1:9" ht="25.5">
      <c r="A178" s="130"/>
      <c r="B178" s="265">
        <v>170</v>
      </c>
      <c r="C178" s="271" t="s">
        <v>194</v>
      </c>
      <c r="D178" s="147">
        <v>1845</v>
      </c>
      <c r="E178" s="147">
        <v>0</v>
      </c>
      <c r="F178" s="147">
        <v>0</v>
      </c>
      <c r="G178" s="147">
        <v>1845</v>
      </c>
      <c r="H178" s="148">
        <v>0</v>
      </c>
      <c r="I178" s="264"/>
    </row>
    <row r="179" spans="1:9" ht="25.5">
      <c r="A179" s="130"/>
      <c r="B179" s="265">
        <v>171</v>
      </c>
      <c r="C179" s="271" t="s">
        <v>193</v>
      </c>
      <c r="D179" s="147">
        <v>1845</v>
      </c>
      <c r="E179" s="147">
        <v>0</v>
      </c>
      <c r="F179" s="147">
        <v>0</v>
      </c>
      <c r="G179" s="147">
        <v>1845</v>
      </c>
      <c r="H179" s="148">
        <v>0</v>
      </c>
      <c r="I179" s="264"/>
    </row>
    <row r="180" spans="1:9" ht="25.5">
      <c r="A180" s="130"/>
      <c r="B180" s="265">
        <v>172</v>
      </c>
      <c r="C180" s="271" t="s">
        <v>192</v>
      </c>
      <c r="D180" s="147">
        <v>1845</v>
      </c>
      <c r="E180" s="147">
        <v>0</v>
      </c>
      <c r="F180" s="147">
        <v>0</v>
      </c>
      <c r="G180" s="147">
        <v>1845</v>
      </c>
      <c r="H180" s="148">
        <v>0</v>
      </c>
      <c r="I180" s="264"/>
    </row>
    <row r="181" spans="1:9" ht="25.5">
      <c r="A181" s="130"/>
      <c r="B181" s="265">
        <v>173</v>
      </c>
      <c r="C181" s="271" t="s">
        <v>191</v>
      </c>
      <c r="D181" s="147">
        <v>1845</v>
      </c>
      <c r="E181" s="147">
        <v>0</v>
      </c>
      <c r="F181" s="147">
        <v>0</v>
      </c>
      <c r="G181" s="147">
        <v>1845</v>
      </c>
      <c r="H181" s="148">
        <v>0</v>
      </c>
      <c r="I181" s="264"/>
    </row>
    <row r="182" spans="1:9" ht="15">
      <c r="A182" s="130"/>
      <c r="B182" s="265">
        <v>174</v>
      </c>
      <c r="C182" s="266" t="s">
        <v>190</v>
      </c>
      <c r="D182" s="147">
        <v>1845</v>
      </c>
      <c r="E182" s="147">
        <v>1845</v>
      </c>
      <c r="F182" s="147">
        <v>0</v>
      </c>
      <c r="G182" s="147">
        <v>3690</v>
      </c>
      <c r="H182" s="148">
        <v>0</v>
      </c>
      <c r="I182" s="264"/>
    </row>
    <row r="183" spans="1:9" ht="15">
      <c r="A183" s="130"/>
      <c r="B183" s="265">
        <v>175</v>
      </c>
      <c r="C183" s="266" t="s">
        <v>189</v>
      </c>
      <c r="D183" s="147">
        <v>3690</v>
      </c>
      <c r="E183" s="147">
        <v>0</v>
      </c>
      <c r="F183" s="147">
        <v>0</v>
      </c>
      <c r="G183" s="147">
        <v>3690</v>
      </c>
      <c r="H183" s="148">
        <v>0</v>
      </c>
      <c r="I183" s="264"/>
    </row>
    <row r="184" spans="1:9" ht="15">
      <c r="A184" s="130"/>
      <c r="B184" s="265">
        <v>176</v>
      </c>
      <c r="C184" s="266" t="s">
        <v>188</v>
      </c>
      <c r="D184" s="147">
        <v>1845</v>
      </c>
      <c r="E184" s="147">
        <v>1845</v>
      </c>
      <c r="F184" s="147">
        <v>0</v>
      </c>
      <c r="G184" s="147">
        <v>3690</v>
      </c>
      <c r="H184" s="148">
        <v>0</v>
      </c>
      <c r="I184" s="264"/>
    </row>
    <row r="185" spans="1:9" ht="15">
      <c r="A185" s="130"/>
      <c r="B185" s="265">
        <v>177</v>
      </c>
      <c r="C185" s="266" t="s">
        <v>187</v>
      </c>
      <c r="D185" s="147">
        <v>1845</v>
      </c>
      <c r="E185" s="147">
        <v>0</v>
      </c>
      <c r="F185" s="147">
        <v>0</v>
      </c>
      <c r="G185" s="147">
        <v>1845</v>
      </c>
      <c r="H185" s="148">
        <v>0</v>
      </c>
      <c r="I185" s="264"/>
    </row>
    <row r="186" spans="1:9" ht="15">
      <c r="A186" s="130"/>
      <c r="B186" s="265">
        <v>178</v>
      </c>
      <c r="C186" s="266" t="s">
        <v>186</v>
      </c>
      <c r="D186" s="147">
        <v>1845</v>
      </c>
      <c r="E186" s="147">
        <v>0</v>
      </c>
      <c r="F186" s="147">
        <v>0</v>
      </c>
      <c r="G186" s="147">
        <v>1845</v>
      </c>
      <c r="H186" s="148">
        <v>0</v>
      </c>
      <c r="I186" s="264"/>
    </row>
    <row r="187" spans="1:9" ht="15">
      <c r="A187" s="130"/>
      <c r="B187" s="265">
        <v>179</v>
      </c>
      <c r="C187" s="266" t="s">
        <v>185</v>
      </c>
      <c r="D187" s="147">
        <v>1845</v>
      </c>
      <c r="E187" s="147">
        <v>0</v>
      </c>
      <c r="F187" s="147">
        <v>0</v>
      </c>
      <c r="G187" s="147">
        <v>1845</v>
      </c>
      <c r="H187" s="148">
        <v>0</v>
      </c>
      <c r="I187" s="264"/>
    </row>
    <row r="188" spans="1:9" ht="15">
      <c r="A188" s="130"/>
      <c r="B188" s="265">
        <v>180</v>
      </c>
      <c r="C188" s="266" t="s">
        <v>184</v>
      </c>
      <c r="D188" s="147">
        <v>1845</v>
      </c>
      <c r="E188" s="147">
        <v>0</v>
      </c>
      <c r="F188" s="147">
        <v>0</v>
      </c>
      <c r="G188" s="147">
        <v>1845</v>
      </c>
      <c r="H188" s="148">
        <v>0</v>
      </c>
      <c r="I188" s="264"/>
    </row>
    <row r="189" spans="1:9" ht="15">
      <c r="A189" s="130"/>
      <c r="B189" s="265">
        <v>181</v>
      </c>
      <c r="C189" s="266" t="s">
        <v>183</v>
      </c>
      <c r="D189" s="147">
        <v>1845</v>
      </c>
      <c r="E189" s="147">
        <v>0</v>
      </c>
      <c r="F189" s="147">
        <v>0</v>
      </c>
      <c r="G189" s="147">
        <v>1845</v>
      </c>
      <c r="H189" s="148">
        <v>0</v>
      </c>
      <c r="I189" s="264"/>
    </row>
    <row r="190" spans="1:9" ht="15">
      <c r="A190" s="130"/>
      <c r="B190" s="265">
        <v>182</v>
      </c>
      <c r="C190" s="266" t="s">
        <v>182</v>
      </c>
      <c r="D190" s="147">
        <v>3690</v>
      </c>
      <c r="E190" s="147">
        <v>0</v>
      </c>
      <c r="F190" s="147">
        <v>0</v>
      </c>
      <c r="G190" s="147">
        <v>3690</v>
      </c>
      <c r="H190" s="148">
        <v>0</v>
      </c>
      <c r="I190" s="264"/>
    </row>
    <row r="191" spans="1:9" ht="15">
      <c r="A191" s="130"/>
      <c r="B191" s="265">
        <v>183</v>
      </c>
      <c r="C191" s="266" t="s">
        <v>181</v>
      </c>
      <c r="D191" s="147">
        <v>1845</v>
      </c>
      <c r="E191" s="147">
        <v>0</v>
      </c>
      <c r="F191" s="147">
        <v>0</v>
      </c>
      <c r="G191" s="147">
        <v>1845</v>
      </c>
      <c r="H191" s="148">
        <v>0</v>
      </c>
      <c r="I191" s="264"/>
    </row>
    <row r="192" spans="1:9" ht="15">
      <c r="A192" s="130"/>
      <c r="B192" s="265">
        <v>184</v>
      </c>
      <c r="C192" s="266" t="s">
        <v>180</v>
      </c>
      <c r="D192" s="147">
        <v>3690</v>
      </c>
      <c r="E192" s="147">
        <v>0</v>
      </c>
      <c r="F192" s="147">
        <v>0</v>
      </c>
      <c r="G192" s="147">
        <v>3690</v>
      </c>
      <c r="H192" s="148">
        <v>0</v>
      </c>
      <c r="I192" s="264"/>
    </row>
    <row r="193" spans="1:9" ht="15">
      <c r="A193" s="130"/>
      <c r="B193" s="265">
        <v>185</v>
      </c>
      <c r="C193" s="266" t="s">
        <v>179</v>
      </c>
      <c r="D193" s="147">
        <v>3690</v>
      </c>
      <c r="E193" s="147">
        <v>0</v>
      </c>
      <c r="F193" s="147">
        <v>0</v>
      </c>
      <c r="G193" s="147">
        <v>3690</v>
      </c>
      <c r="H193" s="148">
        <v>0</v>
      </c>
      <c r="I193" s="264"/>
    </row>
    <row r="194" spans="1:9" ht="15">
      <c r="A194" s="130"/>
      <c r="B194" s="265">
        <v>186</v>
      </c>
      <c r="C194" s="266" t="s">
        <v>178</v>
      </c>
      <c r="D194" s="147">
        <v>3690</v>
      </c>
      <c r="E194" s="147">
        <v>0</v>
      </c>
      <c r="F194" s="147">
        <v>0</v>
      </c>
      <c r="G194" s="147">
        <v>3690</v>
      </c>
      <c r="H194" s="148">
        <v>0</v>
      </c>
      <c r="I194" s="264"/>
    </row>
    <row r="195" spans="1:9" ht="15">
      <c r="A195" s="130"/>
      <c r="B195" s="265">
        <v>187</v>
      </c>
      <c r="C195" s="266" t="s">
        <v>177</v>
      </c>
      <c r="D195" s="147">
        <v>3690</v>
      </c>
      <c r="E195" s="147">
        <v>0</v>
      </c>
      <c r="F195" s="147">
        <v>0</v>
      </c>
      <c r="G195" s="147">
        <v>3690</v>
      </c>
      <c r="H195" s="148">
        <v>0</v>
      </c>
      <c r="I195" s="264"/>
    </row>
    <row r="196" spans="1:9" ht="15">
      <c r="A196" s="130"/>
      <c r="B196" s="265">
        <v>188</v>
      </c>
      <c r="C196" s="266" t="s">
        <v>176</v>
      </c>
      <c r="D196" s="147">
        <v>3690</v>
      </c>
      <c r="E196" s="147">
        <v>0</v>
      </c>
      <c r="F196" s="147">
        <v>0</v>
      </c>
      <c r="G196" s="147">
        <v>3690</v>
      </c>
      <c r="H196" s="148">
        <v>0</v>
      </c>
      <c r="I196" s="264"/>
    </row>
    <row r="197" spans="1:9" ht="15">
      <c r="A197" s="130"/>
      <c r="B197" s="265">
        <v>189</v>
      </c>
      <c r="C197" s="266" t="s">
        <v>175</v>
      </c>
      <c r="D197" s="147">
        <v>29465</v>
      </c>
      <c r="E197" s="147">
        <v>0</v>
      </c>
      <c r="F197" s="147">
        <v>20624</v>
      </c>
      <c r="G197" s="147">
        <v>8841</v>
      </c>
      <c r="H197" s="148">
        <v>0</v>
      </c>
      <c r="I197" s="264"/>
    </row>
    <row r="198" spans="1:9" ht="15">
      <c r="A198" s="130"/>
      <c r="B198" s="265">
        <v>190</v>
      </c>
      <c r="C198" s="266" t="s">
        <v>174</v>
      </c>
      <c r="D198" s="147">
        <v>5598</v>
      </c>
      <c r="E198" s="147">
        <v>0</v>
      </c>
      <c r="F198" s="147">
        <v>3999</v>
      </c>
      <c r="G198" s="147">
        <v>1599</v>
      </c>
      <c r="H198" s="148">
        <v>0</v>
      </c>
      <c r="I198" s="264"/>
    </row>
    <row r="199" spans="1:9" ht="15">
      <c r="A199" s="130"/>
      <c r="B199" s="265">
        <v>191</v>
      </c>
      <c r="C199" s="266" t="s">
        <v>173</v>
      </c>
      <c r="D199" s="147">
        <v>3100</v>
      </c>
      <c r="E199" s="147">
        <v>0</v>
      </c>
      <c r="F199" s="147">
        <v>0</v>
      </c>
      <c r="G199" s="147">
        <v>3100</v>
      </c>
      <c r="H199" s="148">
        <v>0</v>
      </c>
      <c r="I199" s="264"/>
    </row>
    <row r="200" spans="1:9" ht="15">
      <c r="A200" s="130"/>
      <c r="B200" s="265">
        <v>192</v>
      </c>
      <c r="C200" s="266" t="s">
        <v>172</v>
      </c>
      <c r="D200" s="147">
        <v>8522</v>
      </c>
      <c r="E200" s="147">
        <v>1153</v>
      </c>
      <c r="F200" s="147">
        <v>0</v>
      </c>
      <c r="G200" s="147">
        <v>9674</v>
      </c>
      <c r="H200" s="148">
        <v>0</v>
      </c>
      <c r="I200" s="264"/>
    </row>
    <row r="201" spans="1:9" ht="15">
      <c r="A201" s="130"/>
      <c r="B201" s="265">
        <v>193</v>
      </c>
      <c r="C201" s="266" t="s">
        <v>171</v>
      </c>
      <c r="D201" s="147">
        <v>7614</v>
      </c>
      <c r="E201" s="147">
        <v>0</v>
      </c>
      <c r="F201" s="147">
        <v>1368</v>
      </c>
      <c r="G201" s="147">
        <v>6246</v>
      </c>
      <c r="H201" s="148">
        <v>0</v>
      </c>
      <c r="I201" s="264"/>
    </row>
    <row r="202" spans="1:9" ht="15">
      <c r="A202" s="130"/>
      <c r="B202" s="265">
        <v>194</v>
      </c>
      <c r="C202" s="266" t="s">
        <v>170</v>
      </c>
      <c r="D202" s="147">
        <v>679</v>
      </c>
      <c r="E202" s="147">
        <v>3844</v>
      </c>
      <c r="F202" s="147">
        <v>0</v>
      </c>
      <c r="G202" s="147">
        <v>4523</v>
      </c>
      <c r="H202" s="148">
        <v>0</v>
      </c>
      <c r="I202" s="264"/>
    </row>
    <row r="203" spans="1:9" ht="15">
      <c r="A203" s="130"/>
      <c r="B203" s="265">
        <v>195</v>
      </c>
      <c r="C203" s="266" t="s">
        <v>169</v>
      </c>
      <c r="D203" s="147">
        <v>4536</v>
      </c>
      <c r="E203" s="147">
        <v>0</v>
      </c>
      <c r="F203" s="147">
        <v>4536</v>
      </c>
      <c r="G203" s="147">
        <v>0</v>
      </c>
      <c r="H203" s="148">
        <v>0</v>
      </c>
      <c r="I203" s="264"/>
    </row>
    <row r="204" spans="1:9" ht="15">
      <c r="A204" s="130"/>
      <c r="B204" s="265">
        <v>196</v>
      </c>
      <c r="C204" s="266" t="s">
        <v>168</v>
      </c>
      <c r="D204" s="147">
        <v>3806</v>
      </c>
      <c r="E204" s="147">
        <v>266</v>
      </c>
      <c r="F204" s="147">
        <v>0</v>
      </c>
      <c r="G204" s="147">
        <v>4072</v>
      </c>
      <c r="H204" s="148">
        <v>0</v>
      </c>
      <c r="I204" s="264"/>
    </row>
    <row r="205" spans="1:9" ht="15">
      <c r="A205" s="130"/>
      <c r="B205" s="265">
        <v>197</v>
      </c>
      <c r="C205" s="266" t="s">
        <v>167</v>
      </c>
      <c r="D205" s="147">
        <v>6357</v>
      </c>
      <c r="E205" s="147">
        <v>0</v>
      </c>
      <c r="F205" s="147">
        <v>6357</v>
      </c>
      <c r="G205" s="147">
        <v>0</v>
      </c>
      <c r="H205" s="148">
        <v>0</v>
      </c>
      <c r="I205" s="264"/>
    </row>
    <row r="206" spans="1:9" ht="15">
      <c r="A206" s="130"/>
      <c r="B206" s="265">
        <v>198</v>
      </c>
      <c r="C206" s="266" t="s">
        <v>166</v>
      </c>
      <c r="D206" s="147">
        <v>2130</v>
      </c>
      <c r="E206" s="147">
        <v>266</v>
      </c>
      <c r="F206" s="147">
        <v>0</v>
      </c>
      <c r="G206" s="147">
        <v>2396</v>
      </c>
      <c r="H206" s="148">
        <v>0</v>
      </c>
      <c r="I206" s="264"/>
    </row>
    <row r="207" spans="1:9" ht="15">
      <c r="A207" s="130"/>
      <c r="B207" s="265">
        <v>199</v>
      </c>
      <c r="C207" s="266" t="s">
        <v>165</v>
      </c>
      <c r="D207" s="147">
        <v>2567</v>
      </c>
      <c r="E207" s="147">
        <v>0</v>
      </c>
      <c r="F207" s="147">
        <v>0</v>
      </c>
      <c r="G207" s="147">
        <v>2567</v>
      </c>
      <c r="H207" s="148">
        <v>0</v>
      </c>
      <c r="I207" s="264"/>
    </row>
    <row r="208" spans="1:9" ht="15">
      <c r="A208" s="130"/>
      <c r="B208" s="265">
        <v>200</v>
      </c>
      <c r="C208" s="266" t="s">
        <v>164</v>
      </c>
      <c r="D208" s="147">
        <v>26001</v>
      </c>
      <c r="E208" s="147">
        <v>0</v>
      </c>
      <c r="F208" s="147">
        <v>0</v>
      </c>
      <c r="G208" s="147">
        <v>26001</v>
      </c>
      <c r="H208" s="148">
        <v>0</v>
      </c>
      <c r="I208" s="264"/>
    </row>
    <row r="209" spans="1:9" ht="15">
      <c r="A209" s="130"/>
      <c r="B209" s="265">
        <v>201</v>
      </c>
      <c r="C209" s="266" t="s">
        <v>163</v>
      </c>
      <c r="D209" s="147">
        <v>8813</v>
      </c>
      <c r="E209" s="147">
        <v>0</v>
      </c>
      <c r="F209" s="147">
        <v>3145</v>
      </c>
      <c r="G209" s="147">
        <v>5668</v>
      </c>
      <c r="H209" s="148">
        <v>0</v>
      </c>
      <c r="I209" s="264"/>
    </row>
    <row r="210" spans="1:9" ht="15.75" thickBot="1">
      <c r="A210" s="130"/>
      <c r="B210" s="267">
        <v>202</v>
      </c>
      <c r="C210" s="268" t="s">
        <v>116</v>
      </c>
      <c r="D210" s="151">
        <v>467378</v>
      </c>
      <c r="E210" s="151">
        <v>21651</v>
      </c>
      <c r="F210" s="151">
        <v>40029</v>
      </c>
      <c r="G210" s="151">
        <v>448999</v>
      </c>
      <c r="H210" s="152">
        <v>0</v>
      </c>
      <c r="I210" s="264"/>
    </row>
    <row r="211" spans="2:8" ht="15">
      <c r="B211" s="269"/>
      <c r="C211" s="269"/>
      <c r="D211" s="269"/>
      <c r="E211" s="269"/>
      <c r="F211" s="269"/>
      <c r="G211" s="269"/>
      <c r="H211" s="269"/>
    </row>
    <row r="213" spans="3:8" ht="15">
      <c r="C213" s="126"/>
      <c r="D213" s="126"/>
      <c r="E213" s="126"/>
      <c r="F213" s="126"/>
      <c r="G213" s="590"/>
      <c r="H213" s="590"/>
    </row>
    <row r="214" spans="3:8" ht="34.5" customHeight="1">
      <c r="C214" s="157"/>
      <c r="D214" s="215"/>
      <c r="E214" s="157"/>
      <c r="F214" s="215"/>
      <c r="G214" s="596"/>
      <c r="H214" s="596"/>
    </row>
    <row r="229" ht="15.75" customHeight="1"/>
    <row r="230" spans="1:9" ht="15">
      <c r="A230" s="130"/>
      <c r="B230" s="161"/>
      <c r="C230" s="161"/>
      <c r="D230" s="161"/>
      <c r="E230" s="161"/>
      <c r="F230" s="161"/>
      <c r="G230" s="161"/>
      <c r="H230" s="161"/>
      <c r="I230" s="130"/>
    </row>
  </sheetData>
  <sheetProtection/>
  <mergeCells count="4">
    <mergeCell ref="G213:H213"/>
    <mergeCell ref="G214:H214"/>
    <mergeCell ref="B2:C3"/>
    <mergeCell ref="B5:H5"/>
  </mergeCells>
  <printOptions/>
  <pageMargins left="0.7" right="0.7" top="0.75" bottom="0.75" header="0.3" footer="0.3"/>
  <pageSetup horizontalDpi="600" verticalDpi="600" orientation="portrait" scale="5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G28" sqref="G28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138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365</v>
      </c>
      <c r="D9" s="143">
        <v>18776</v>
      </c>
      <c r="E9" s="143">
        <v>0</v>
      </c>
      <c r="F9" s="143">
        <v>0</v>
      </c>
      <c r="G9" s="143">
        <v>18776</v>
      </c>
      <c r="H9" s="144">
        <v>2441</v>
      </c>
      <c r="I9" s="264"/>
    </row>
    <row r="10" spans="1:9" ht="15">
      <c r="A10" s="130"/>
      <c r="B10" s="265">
        <v>2</v>
      </c>
      <c r="C10" s="266" t="s">
        <v>364</v>
      </c>
      <c r="D10" s="147">
        <v>18776</v>
      </c>
      <c r="E10" s="147">
        <v>0</v>
      </c>
      <c r="F10" s="147">
        <v>0</v>
      </c>
      <c r="G10" s="147">
        <v>18776</v>
      </c>
      <c r="H10" s="148">
        <v>2441</v>
      </c>
      <c r="I10" s="264"/>
    </row>
    <row r="11" spans="1:9" ht="15.75" thickBot="1">
      <c r="A11" s="130"/>
      <c r="B11" s="267">
        <v>3</v>
      </c>
      <c r="C11" s="268" t="s">
        <v>116</v>
      </c>
      <c r="D11" s="151">
        <v>37552</v>
      </c>
      <c r="E11" s="151">
        <v>0</v>
      </c>
      <c r="F11" s="151">
        <v>0</v>
      </c>
      <c r="G11" s="151">
        <v>37552</v>
      </c>
      <c r="H11" s="152">
        <v>4882</v>
      </c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15"/>
      <c r="E15" s="157"/>
      <c r="F15" s="215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G14:H14"/>
    <mergeCell ref="G15:H15"/>
    <mergeCell ref="B2:C3"/>
    <mergeCell ref="B5:H5"/>
  </mergeCells>
  <printOptions/>
  <pageMargins left="0.7" right="0.7" top="0.75" bottom="0.75" header="0.3" footer="0.3"/>
  <pageSetup horizontalDpi="600" verticalDpi="600" orientation="portrait" scale="5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F27" sqref="F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366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17" t="s">
        <v>49</v>
      </c>
      <c r="F7" s="217" t="s">
        <v>50</v>
      </c>
      <c r="G7" s="217" t="s">
        <v>51</v>
      </c>
      <c r="H7" s="217" t="s">
        <v>52</v>
      </c>
      <c r="I7" s="217" t="s">
        <v>49</v>
      </c>
      <c r="J7" s="217" t="s">
        <v>53</v>
      </c>
      <c r="K7" s="217" t="s">
        <v>51</v>
      </c>
      <c r="L7" s="217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151707121</v>
      </c>
      <c r="E8" s="67">
        <v>0</v>
      </c>
      <c r="F8" s="67">
        <v>6436101</v>
      </c>
      <c r="G8" s="67">
        <v>778309</v>
      </c>
      <c r="H8" s="67">
        <v>425383</v>
      </c>
      <c r="I8" s="67">
        <v>0</v>
      </c>
      <c r="J8" s="67">
        <v>676369</v>
      </c>
      <c r="K8" s="67">
        <v>3268954</v>
      </c>
      <c r="L8" s="67">
        <v>415116</v>
      </c>
      <c r="M8" s="68">
        <v>154986477</v>
      </c>
      <c r="N8" s="67">
        <v>87356931</v>
      </c>
      <c r="O8" s="69">
        <v>67629546</v>
      </c>
    </row>
    <row r="9" spans="2:15" ht="15">
      <c r="B9" s="70" t="s">
        <v>55</v>
      </c>
      <c r="C9" s="71" t="s">
        <v>56</v>
      </c>
      <c r="D9" s="72">
        <v>683544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683544</v>
      </c>
      <c r="N9" s="72">
        <v>0</v>
      </c>
      <c r="O9" s="74">
        <v>683544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115890136</v>
      </c>
      <c r="E11" s="72">
        <v>0</v>
      </c>
      <c r="F11" s="72">
        <v>2985502</v>
      </c>
      <c r="G11" s="72">
        <v>48216</v>
      </c>
      <c r="H11" s="72">
        <v>0</v>
      </c>
      <c r="I11" s="77">
        <v>0</v>
      </c>
      <c r="J11" s="72">
        <v>0</v>
      </c>
      <c r="K11" s="78">
        <v>2325776</v>
      </c>
      <c r="L11" s="72">
        <v>0</v>
      </c>
      <c r="M11" s="73">
        <v>116598078</v>
      </c>
      <c r="N11" s="72">
        <v>52790814</v>
      </c>
      <c r="O11" s="74">
        <v>63807265</v>
      </c>
    </row>
    <row r="12" spans="2:15" ht="15">
      <c r="B12" s="70" t="s">
        <v>61</v>
      </c>
      <c r="C12" s="71" t="s">
        <v>62</v>
      </c>
      <c r="D12" s="72">
        <v>14953100</v>
      </c>
      <c r="E12" s="72">
        <v>0</v>
      </c>
      <c r="F12" s="72">
        <v>1582791</v>
      </c>
      <c r="G12" s="72">
        <v>163516</v>
      </c>
      <c r="H12" s="72">
        <v>401804</v>
      </c>
      <c r="I12" s="72">
        <v>0</v>
      </c>
      <c r="J12" s="67">
        <v>149533</v>
      </c>
      <c r="K12" s="72">
        <v>317914</v>
      </c>
      <c r="L12" s="72">
        <v>3084</v>
      </c>
      <c r="M12" s="73">
        <v>16630681</v>
      </c>
      <c r="N12" s="72">
        <v>14849666</v>
      </c>
      <c r="O12" s="74">
        <v>1781016</v>
      </c>
    </row>
    <row r="13" spans="2:15" ht="18" customHeight="1">
      <c r="B13" s="70" t="s">
        <v>63</v>
      </c>
      <c r="C13" s="71" t="s">
        <v>64</v>
      </c>
      <c r="D13" s="72">
        <v>2770871</v>
      </c>
      <c r="E13" s="72">
        <v>0</v>
      </c>
      <c r="F13" s="72">
        <v>361785</v>
      </c>
      <c r="G13" s="72">
        <v>0</v>
      </c>
      <c r="H13" s="72">
        <v>0</v>
      </c>
      <c r="I13" s="72">
        <v>0</v>
      </c>
      <c r="J13" s="72">
        <v>0</v>
      </c>
      <c r="K13" s="72">
        <v>59900</v>
      </c>
      <c r="L13" s="72">
        <v>0</v>
      </c>
      <c r="M13" s="73">
        <v>3072756</v>
      </c>
      <c r="N13" s="72">
        <v>2098034</v>
      </c>
      <c r="O13" s="74">
        <v>974721</v>
      </c>
    </row>
    <row r="14" spans="2:15" ht="15.75" customHeight="1">
      <c r="B14" s="70" t="s">
        <v>65</v>
      </c>
      <c r="C14" s="71" t="s">
        <v>66</v>
      </c>
      <c r="D14" s="72">
        <v>17409470</v>
      </c>
      <c r="E14" s="72">
        <v>0</v>
      </c>
      <c r="F14" s="72">
        <v>1506023</v>
      </c>
      <c r="G14" s="72">
        <v>566577</v>
      </c>
      <c r="H14" s="72">
        <v>23579</v>
      </c>
      <c r="I14" s="72">
        <v>0</v>
      </c>
      <c r="J14" s="72">
        <v>526836</v>
      </c>
      <c r="K14" s="72">
        <v>565364</v>
      </c>
      <c r="L14" s="72">
        <v>412032</v>
      </c>
      <c r="M14" s="73">
        <v>18001418</v>
      </c>
      <c r="N14" s="72">
        <v>17618418</v>
      </c>
      <c r="O14" s="74">
        <v>382999</v>
      </c>
    </row>
    <row r="15" spans="2:15" ht="15">
      <c r="B15" s="79" t="s">
        <v>18</v>
      </c>
      <c r="C15" s="80" t="s">
        <v>67</v>
      </c>
      <c r="D15" s="72">
        <v>351301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51496</v>
      </c>
      <c r="L15" s="72">
        <v>0</v>
      </c>
      <c r="M15" s="73">
        <v>299805</v>
      </c>
      <c r="N15" s="72">
        <v>0</v>
      </c>
      <c r="O15" s="74">
        <v>299805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902838</v>
      </c>
      <c r="E17" s="76">
        <v>0</v>
      </c>
      <c r="F17" s="76">
        <v>46037</v>
      </c>
      <c r="G17" s="76">
        <v>75681</v>
      </c>
      <c r="H17" s="76">
        <v>0</v>
      </c>
      <c r="I17" s="76">
        <v>0</v>
      </c>
      <c r="J17" s="76">
        <v>39376</v>
      </c>
      <c r="K17" s="76">
        <v>80971</v>
      </c>
      <c r="L17" s="76">
        <v>458</v>
      </c>
      <c r="M17" s="84">
        <v>903749</v>
      </c>
      <c r="N17" s="76">
        <v>882293</v>
      </c>
      <c r="O17" s="85">
        <v>21456</v>
      </c>
    </row>
    <row r="18" spans="2:15" ht="15.75" thickBot="1">
      <c r="B18" s="586" t="s">
        <v>70</v>
      </c>
      <c r="C18" s="587"/>
      <c r="D18" s="86">
        <v>152961259</v>
      </c>
      <c r="E18" s="86">
        <v>0</v>
      </c>
      <c r="F18" s="86">
        <v>6482138</v>
      </c>
      <c r="G18" s="86">
        <v>853990</v>
      </c>
      <c r="H18" s="86">
        <v>425383</v>
      </c>
      <c r="I18" s="86">
        <v>0</v>
      </c>
      <c r="J18" s="86">
        <v>715745</v>
      </c>
      <c r="K18" s="86">
        <v>3401421</v>
      </c>
      <c r="L18" s="86">
        <v>415574</v>
      </c>
      <c r="M18" s="86">
        <v>156190031</v>
      </c>
      <c r="N18" s="86">
        <v>88239224</v>
      </c>
      <c r="O18" s="87">
        <v>67950807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796236</v>
      </c>
      <c r="H19" s="88" t="s">
        <v>72</v>
      </c>
      <c r="I19" s="88" t="s">
        <v>72</v>
      </c>
      <c r="J19" s="88" t="s">
        <v>72</v>
      </c>
      <c r="K19" s="89">
        <v>737513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26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I22" sqref="I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366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25531</v>
      </c>
      <c r="E10" s="107">
        <v>3727380</v>
      </c>
      <c r="F10" s="107">
        <v>135437</v>
      </c>
      <c r="G10" s="107">
        <v>25055845</v>
      </c>
      <c r="H10" s="107">
        <v>14383</v>
      </c>
      <c r="I10" s="107">
        <v>2416176</v>
      </c>
      <c r="J10" s="107">
        <v>63340</v>
      </c>
      <c r="K10" s="107">
        <v>14378180</v>
      </c>
      <c r="L10" s="107">
        <v>-11148</v>
      </c>
      <c r="M10" s="107">
        <v>-1311204</v>
      </c>
      <c r="N10" s="107">
        <v>-72097</v>
      </c>
      <c r="O10" s="108">
        <v>-10677665</v>
      </c>
    </row>
    <row r="11" spans="2:15" ht="15">
      <c r="B11" s="109" t="s">
        <v>13</v>
      </c>
      <c r="C11" s="110" t="s">
        <v>98</v>
      </c>
      <c r="D11" s="111">
        <v>166</v>
      </c>
      <c r="E11" s="111">
        <v>24236</v>
      </c>
      <c r="F11" s="111">
        <v>0</v>
      </c>
      <c r="G11" s="111">
        <v>0</v>
      </c>
      <c r="H11" s="111">
        <v>166</v>
      </c>
      <c r="I11" s="111">
        <v>27888</v>
      </c>
      <c r="J11" s="111">
        <v>0</v>
      </c>
      <c r="K11" s="111">
        <v>0</v>
      </c>
      <c r="L11" s="112">
        <v>0</v>
      </c>
      <c r="M11" s="113">
        <v>3652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22747</v>
      </c>
      <c r="E13" s="113">
        <v>3321062</v>
      </c>
      <c r="F13" s="115">
        <v>134736</v>
      </c>
      <c r="G13" s="115">
        <v>24926160</v>
      </c>
      <c r="H13" s="115">
        <v>14103</v>
      </c>
      <c r="I13" s="115">
        <v>2369304</v>
      </c>
      <c r="J13" s="115">
        <v>63340</v>
      </c>
      <c r="K13" s="116">
        <v>14378180</v>
      </c>
      <c r="L13" s="112">
        <v>-8644</v>
      </c>
      <c r="M13" s="113">
        <v>-951758</v>
      </c>
      <c r="N13" s="112">
        <v>-71396</v>
      </c>
      <c r="O13" s="114">
        <v>-10547980</v>
      </c>
    </row>
    <row r="14" spans="2:15" ht="27" customHeight="1">
      <c r="B14" s="109" t="s">
        <v>22</v>
      </c>
      <c r="C14" s="110" t="s">
        <v>101</v>
      </c>
      <c r="D14" s="112">
        <v>2504</v>
      </c>
      <c r="E14" s="113">
        <v>365584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-2504</v>
      </c>
      <c r="M14" s="113">
        <v>-365584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113</v>
      </c>
      <c r="E16" s="120">
        <v>16498</v>
      </c>
      <c r="F16" s="121">
        <v>701</v>
      </c>
      <c r="G16" s="121">
        <v>129685</v>
      </c>
      <c r="H16" s="121">
        <v>113</v>
      </c>
      <c r="I16" s="121">
        <v>18984</v>
      </c>
      <c r="J16" s="121">
        <v>0</v>
      </c>
      <c r="K16" s="122">
        <v>0</v>
      </c>
      <c r="L16" s="119">
        <v>0</v>
      </c>
      <c r="M16" s="120">
        <v>2486</v>
      </c>
      <c r="N16" s="119">
        <v>-701</v>
      </c>
      <c r="O16" s="123">
        <v>-129685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H7:K7"/>
    <mergeCell ref="D7:G7"/>
    <mergeCell ref="O6:O8"/>
    <mergeCell ref="B2:D3"/>
    <mergeCell ref="H6:K6"/>
    <mergeCell ref="N6:N8"/>
    <mergeCell ref="M6:M8"/>
    <mergeCell ref="L6:L8"/>
    <mergeCell ref="B5:K5"/>
    <mergeCell ref="C6:C8"/>
    <mergeCell ref="M3:O3"/>
    <mergeCell ref="M2:O2"/>
    <mergeCell ref="B4:O4"/>
    <mergeCell ref="L20:O20"/>
    <mergeCell ref="H20:I20"/>
    <mergeCell ref="C20:E20"/>
    <mergeCell ref="B10:C10"/>
    <mergeCell ref="H19:I19"/>
    <mergeCell ref="C19:E19"/>
    <mergeCell ref="L19:O19"/>
  </mergeCells>
  <printOptions/>
  <pageMargins left="0.7" right="0.7" top="0.75" bottom="0.75" header="0.3" footer="0.3"/>
  <pageSetup horizontalDpi="600" verticalDpi="600" orientation="portrait" scale="5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showGridLines="0" showOutlineSymbols="0" zoomScalePageLayoutView="0" workbookViewId="0" topLeftCell="A1">
      <selection activeCell="G27" sqref="G27"/>
    </sheetView>
  </sheetViews>
  <sheetFormatPr defaultColWidth="9.140625" defaultRowHeight="15"/>
  <cols>
    <col min="1" max="2" width="4.421875" style="221" customWidth="1"/>
    <col min="3" max="3" width="32.421875" style="221" customWidth="1"/>
    <col min="4" max="4" width="16.7109375" style="221" customWidth="1"/>
    <col min="5" max="5" width="16.421875" style="221" customWidth="1"/>
    <col min="6" max="6" width="15.28125" style="221" customWidth="1"/>
    <col min="7" max="7" width="15.140625" style="221" customWidth="1"/>
    <col min="8" max="8" width="15.28125" style="221" customWidth="1"/>
    <col min="9" max="9" width="4.8515625" style="221" customWidth="1"/>
    <col min="10" max="16384" width="9.140625" style="221" customWidth="1"/>
  </cols>
  <sheetData>
    <row r="2" spans="1:9" ht="15" customHeight="1">
      <c r="A2" s="218"/>
      <c r="B2" s="640" t="s">
        <v>366</v>
      </c>
      <c r="C2" s="640"/>
      <c r="D2" s="219"/>
      <c r="E2" s="219"/>
      <c r="F2" s="219"/>
      <c r="G2" s="219"/>
      <c r="H2" s="220"/>
      <c r="I2" s="218"/>
    </row>
    <row r="3" spans="1:9" ht="15">
      <c r="A3" s="218"/>
      <c r="B3" s="640"/>
      <c r="C3" s="640"/>
      <c r="D3" s="219"/>
      <c r="E3" s="219"/>
      <c r="F3" s="219"/>
      <c r="G3" s="219"/>
      <c r="H3" s="220"/>
      <c r="I3" s="218"/>
    </row>
    <row r="4" spans="1:9" ht="1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3.5" customHeight="1">
      <c r="A5" s="218"/>
      <c r="B5" s="637" t="s">
        <v>133</v>
      </c>
      <c r="C5" s="637"/>
      <c r="D5" s="637"/>
      <c r="E5" s="637"/>
      <c r="F5" s="637"/>
      <c r="G5" s="637"/>
      <c r="H5" s="637"/>
      <c r="I5" s="218"/>
    </row>
    <row r="6" spans="1:9" ht="2.25" customHeight="1" thickBot="1">
      <c r="A6" s="218"/>
      <c r="B6" s="222"/>
      <c r="C6" s="222"/>
      <c r="D6" s="222"/>
      <c r="E6" s="222"/>
      <c r="F6" s="222"/>
      <c r="G6" s="222"/>
      <c r="H6" s="223" t="s">
        <v>134</v>
      </c>
      <c r="I6" s="218"/>
    </row>
    <row r="7" spans="1:9" ht="25.5">
      <c r="A7" s="218"/>
      <c r="B7" s="224" t="s">
        <v>105</v>
      </c>
      <c r="C7" s="225" t="s">
        <v>135</v>
      </c>
      <c r="D7" s="226" t="s">
        <v>107</v>
      </c>
      <c r="E7" s="226" t="s">
        <v>44</v>
      </c>
      <c r="F7" s="226" t="s">
        <v>45</v>
      </c>
      <c r="G7" s="226" t="s">
        <v>108</v>
      </c>
      <c r="H7" s="227" t="s">
        <v>109</v>
      </c>
      <c r="I7" s="218"/>
    </row>
    <row r="8" spans="1:9" ht="11.25" customHeight="1" thickBot="1">
      <c r="A8" s="218"/>
      <c r="B8" s="228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30">
        <v>7</v>
      </c>
      <c r="I8" s="218"/>
    </row>
    <row r="9" spans="1:9" ht="14.25" customHeight="1">
      <c r="A9" s="231"/>
      <c r="B9" s="232">
        <v>1</v>
      </c>
      <c r="C9" s="233" t="s">
        <v>369</v>
      </c>
      <c r="D9" s="234">
        <f>'[1]tab6 caidd'!D10</f>
        <v>285324</v>
      </c>
      <c r="E9" s="234">
        <f>'[1]tab6 caidd'!E10</f>
        <v>0</v>
      </c>
      <c r="F9" s="234">
        <f>'[1]tab6 caidd'!F10</f>
        <v>285324</v>
      </c>
      <c r="G9" s="234">
        <f>'[1]tab6 caidd'!G10</f>
        <v>0</v>
      </c>
      <c r="H9" s="234">
        <f>'[1]tab6 caidd'!H10</f>
        <v>0</v>
      </c>
      <c r="I9" s="236"/>
    </row>
    <row r="10" spans="1:9" ht="14.25" customHeight="1">
      <c r="A10" s="218"/>
      <c r="B10" s="240">
        <v>2</v>
      </c>
      <c r="C10" s="241" t="s">
        <v>368</v>
      </c>
      <c r="D10" s="242">
        <f>'[1]tab6 dps'!D11</f>
        <v>25417</v>
      </c>
      <c r="E10" s="242">
        <f>'[1]tab6 dps'!E11</f>
        <v>920</v>
      </c>
      <c r="F10" s="242">
        <f>'[1]tab6 dps'!F11</f>
        <v>0</v>
      </c>
      <c r="G10" s="242">
        <f>'[1]tab6 dps'!G11</f>
        <v>26337</v>
      </c>
      <c r="H10" s="242">
        <f>'[1]tab6 dps'!H11</f>
        <v>0</v>
      </c>
      <c r="I10" s="236"/>
    </row>
    <row r="11" spans="1:9" ht="14.25" customHeight="1">
      <c r="A11" s="218"/>
      <c r="B11" s="232">
        <v>3</v>
      </c>
      <c r="C11" s="241" t="s">
        <v>367</v>
      </c>
      <c r="D11" s="242">
        <f>'[1]tab6 mops'!D50</f>
        <v>2160527</v>
      </c>
      <c r="E11" s="242">
        <f>'[1]tab6 mops'!E50</f>
        <v>1326551</v>
      </c>
      <c r="F11" s="242">
        <f>'[1]tab6 mops'!F50</f>
        <v>14607</v>
      </c>
      <c r="G11" s="242">
        <f>'[1]tab6 mops'!G50</f>
        <v>3472471</v>
      </c>
      <c r="H11" s="242">
        <f>'[1]tab6 mops'!H50</f>
        <v>1745213</v>
      </c>
      <c r="I11" s="236"/>
    </row>
    <row r="12" spans="1:9" ht="15.75" thickBot="1">
      <c r="A12" s="218"/>
      <c r="B12" s="244"/>
      <c r="C12" s="245" t="s">
        <v>116</v>
      </c>
      <c r="D12" s="246">
        <f>SUM(D9:D11)</f>
        <v>2471268</v>
      </c>
      <c r="E12" s="246">
        <f>SUM(E9:E11)</f>
        <v>1327471</v>
      </c>
      <c r="F12" s="246">
        <f>SUM(F9:F11)</f>
        <v>299931</v>
      </c>
      <c r="G12" s="246">
        <f>SUM(G9:G11)</f>
        <v>3498808</v>
      </c>
      <c r="H12" s="246">
        <f>SUM(H9:H11)</f>
        <v>1745213</v>
      </c>
      <c r="I12" s="236"/>
    </row>
    <row r="13" spans="2:8" ht="15">
      <c r="B13" s="247"/>
      <c r="C13" s="247"/>
      <c r="D13" s="247"/>
      <c r="E13" s="247"/>
      <c r="F13" s="247"/>
      <c r="G13" s="249"/>
      <c r="H13" s="247"/>
    </row>
    <row r="15" spans="3:8" ht="15">
      <c r="C15" s="248"/>
      <c r="D15" s="248"/>
      <c r="E15" s="248"/>
      <c r="F15" s="248"/>
      <c r="G15" s="248"/>
      <c r="H15" s="250"/>
    </row>
    <row r="16" spans="3:8" ht="34.5" customHeight="1">
      <c r="C16" s="251"/>
      <c r="D16" s="252"/>
      <c r="E16" s="251"/>
      <c r="F16" s="252"/>
      <c r="G16" s="252"/>
      <c r="H16" s="253"/>
    </row>
    <row r="31" ht="15.75" customHeight="1"/>
    <row r="32" spans="1:9" ht="15">
      <c r="A32" s="218"/>
      <c r="B32" s="254"/>
      <c r="C32" s="254"/>
      <c r="D32" s="254"/>
      <c r="E32" s="254"/>
      <c r="F32" s="254"/>
      <c r="G32" s="254"/>
      <c r="H32" s="254"/>
      <c r="I32" s="218"/>
    </row>
  </sheetData>
  <sheetProtection/>
  <mergeCells count="2">
    <mergeCell ref="B2:C3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showGridLines="0" showOutlineSymbols="0" zoomScalePageLayoutView="0" workbookViewId="0" topLeftCell="A1">
      <selection activeCell="F26" sqref="F26"/>
    </sheetView>
  </sheetViews>
  <sheetFormatPr defaultColWidth="9.140625" defaultRowHeight="15"/>
  <cols>
    <col min="1" max="2" width="4.421875" style="221" customWidth="1"/>
    <col min="3" max="3" width="34.421875" style="221" customWidth="1"/>
    <col min="4" max="4" width="16.7109375" style="221" customWidth="1"/>
    <col min="5" max="5" width="16.421875" style="221" customWidth="1"/>
    <col min="6" max="6" width="15.28125" style="221" customWidth="1"/>
    <col min="7" max="7" width="15.140625" style="221" customWidth="1"/>
    <col min="8" max="8" width="15.28125" style="221" customWidth="1"/>
    <col min="9" max="9" width="4.8515625" style="221" customWidth="1"/>
    <col min="10" max="16384" width="9.140625" style="221" customWidth="1"/>
  </cols>
  <sheetData>
    <row r="2" spans="1:9" ht="15" customHeight="1">
      <c r="A2" s="218"/>
      <c r="B2" s="640" t="s">
        <v>370</v>
      </c>
      <c r="C2" s="640"/>
      <c r="D2" s="219"/>
      <c r="E2" s="219"/>
      <c r="F2" s="219"/>
      <c r="G2" s="219"/>
      <c r="H2" s="220"/>
      <c r="I2" s="218"/>
    </row>
    <row r="3" spans="1:9" ht="15">
      <c r="A3" s="218"/>
      <c r="B3" s="640"/>
      <c r="C3" s="640"/>
      <c r="D3" s="219"/>
      <c r="E3" s="219"/>
      <c r="F3" s="219"/>
      <c r="G3" s="219"/>
      <c r="H3" s="220"/>
      <c r="I3" s="218"/>
    </row>
    <row r="4" spans="1:9" ht="1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3.5" customHeight="1">
      <c r="A5" s="218"/>
      <c r="B5" s="637" t="s">
        <v>142</v>
      </c>
      <c r="C5" s="637"/>
      <c r="D5" s="637"/>
      <c r="E5" s="637"/>
      <c r="F5" s="637"/>
      <c r="G5" s="637"/>
      <c r="H5" s="637"/>
      <c r="I5" s="218"/>
    </row>
    <row r="6" spans="1:9" ht="2.25" customHeight="1" thickBot="1">
      <c r="A6" s="218"/>
      <c r="B6" s="222"/>
      <c r="C6" s="222"/>
      <c r="D6" s="222"/>
      <c r="E6" s="222"/>
      <c r="F6" s="222"/>
      <c r="G6" s="222"/>
      <c r="H6" s="223" t="s">
        <v>134</v>
      </c>
      <c r="I6" s="218"/>
    </row>
    <row r="7" spans="1:9" ht="25.5">
      <c r="A7" s="218"/>
      <c r="B7" s="224" t="s">
        <v>105</v>
      </c>
      <c r="C7" s="225" t="s">
        <v>135</v>
      </c>
      <c r="D7" s="226" t="s">
        <v>107</v>
      </c>
      <c r="E7" s="226" t="s">
        <v>44</v>
      </c>
      <c r="F7" s="226" t="s">
        <v>45</v>
      </c>
      <c r="G7" s="226" t="s">
        <v>108</v>
      </c>
      <c r="H7" s="227" t="s">
        <v>109</v>
      </c>
      <c r="I7" s="218"/>
    </row>
    <row r="8" spans="1:9" ht="11.25" customHeight="1" thickBot="1">
      <c r="A8" s="218"/>
      <c r="B8" s="228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30">
        <v>7</v>
      </c>
      <c r="I8" s="218"/>
    </row>
    <row r="9" spans="1:9" ht="15">
      <c r="A9" s="231"/>
      <c r="B9" s="232">
        <v>1</v>
      </c>
      <c r="C9" s="233" t="s">
        <v>371</v>
      </c>
      <c r="D9" s="234">
        <f>'[2]tab7 caidd'!D10</f>
        <v>306218</v>
      </c>
      <c r="E9" s="234">
        <f>'[2]tab7 caidd'!E10</f>
        <v>0</v>
      </c>
      <c r="F9" s="234">
        <f>'[2]tab7 caidd'!F10</f>
        <v>306218</v>
      </c>
      <c r="G9" s="234">
        <f>'[2]tab7 caidd'!G10</f>
        <v>0</v>
      </c>
      <c r="H9" s="234">
        <f>'[2]tab7 caidd'!H10</f>
        <v>0</v>
      </c>
      <c r="I9" s="236"/>
    </row>
    <row r="10" spans="1:9" ht="15">
      <c r="A10" s="218"/>
      <c r="B10" s="240">
        <v>2</v>
      </c>
      <c r="C10" s="241" t="s">
        <v>368</v>
      </c>
      <c r="D10" s="242">
        <f>'[2]tab7 dps'!D22</f>
        <v>3605048</v>
      </c>
      <c r="E10" s="242">
        <f>'[2]tab7 dps'!E22</f>
        <v>68217</v>
      </c>
      <c r="F10" s="242">
        <f>'[2]tab7 dps'!F22</f>
        <v>0</v>
      </c>
      <c r="G10" s="242">
        <f>'[2]tab7 dps'!G22</f>
        <v>3673265</v>
      </c>
      <c r="H10" s="242">
        <f>'[2]tab7 dps'!H22</f>
        <v>1639150</v>
      </c>
      <c r="I10" s="236"/>
    </row>
    <row r="11" spans="1:9" ht="15.75" thickBot="1">
      <c r="A11" s="218"/>
      <c r="B11" s="244"/>
      <c r="C11" s="245" t="s">
        <v>372</v>
      </c>
      <c r="D11" s="246">
        <f>SUM(D9:D10)</f>
        <v>3911266</v>
      </c>
      <c r="E11" s="246">
        <f>SUM(E9:E10)</f>
        <v>68217</v>
      </c>
      <c r="F11" s="246">
        <f>SUM(F9:F10)</f>
        <v>306218</v>
      </c>
      <c r="G11" s="246">
        <f>SUM(G9:G10)</f>
        <v>3673265</v>
      </c>
      <c r="H11" s="246">
        <f>SUM(H9:H10)</f>
        <v>1639150</v>
      </c>
      <c r="I11" s="236"/>
    </row>
    <row r="12" spans="2:8" ht="15">
      <c r="B12" s="247"/>
      <c r="C12" s="247"/>
      <c r="D12" s="247"/>
      <c r="E12" s="247"/>
      <c r="F12" s="247"/>
      <c r="G12" s="247"/>
      <c r="H12" s="247"/>
    </row>
    <row r="14" spans="3:8" ht="15">
      <c r="C14" s="248"/>
      <c r="D14" s="248"/>
      <c r="E14" s="248"/>
      <c r="F14" s="248"/>
      <c r="G14" s="248"/>
      <c r="H14" s="250"/>
    </row>
    <row r="15" spans="3:8" ht="34.5" customHeight="1">
      <c r="C15" s="251"/>
      <c r="D15" s="252"/>
      <c r="E15" s="251"/>
      <c r="F15" s="252"/>
      <c r="G15" s="252"/>
      <c r="H15" s="253"/>
    </row>
    <row r="30" ht="15.75" customHeight="1"/>
    <row r="31" spans="1:9" ht="15">
      <c r="A31" s="218"/>
      <c r="B31" s="254"/>
      <c r="C31" s="254"/>
      <c r="D31" s="254"/>
      <c r="E31" s="254"/>
      <c r="F31" s="254"/>
      <c r="G31" s="254"/>
      <c r="H31" s="254"/>
      <c r="I31" s="218"/>
    </row>
  </sheetData>
  <sheetProtection/>
  <mergeCells count="2">
    <mergeCell ref="B2:C3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F26" sqref="F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371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17" t="s">
        <v>49</v>
      </c>
      <c r="F7" s="217" t="s">
        <v>50</v>
      </c>
      <c r="G7" s="217" t="s">
        <v>51</v>
      </c>
      <c r="H7" s="217" t="s">
        <v>52</v>
      </c>
      <c r="I7" s="217" t="s">
        <v>49</v>
      </c>
      <c r="J7" s="217" t="s">
        <v>53</v>
      </c>
      <c r="K7" s="217" t="s">
        <v>51</v>
      </c>
      <c r="L7" s="217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21512087</v>
      </c>
      <c r="E8" s="67">
        <v>0</v>
      </c>
      <c r="F8" s="67">
        <v>758804</v>
      </c>
      <c r="G8" s="67">
        <v>668090</v>
      </c>
      <c r="H8" s="67">
        <v>0</v>
      </c>
      <c r="I8" s="67">
        <v>0</v>
      </c>
      <c r="J8" s="67">
        <v>235329</v>
      </c>
      <c r="K8" s="67">
        <v>3268954</v>
      </c>
      <c r="L8" s="67">
        <v>0</v>
      </c>
      <c r="M8" s="68">
        <v>19434698</v>
      </c>
      <c r="N8" s="67">
        <v>11123313</v>
      </c>
      <c r="O8" s="69">
        <v>8311385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16872381</v>
      </c>
      <c r="E11" s="72">
        <v>0</v>
      </c>
      <c r="F11" s="72">
        <v>368838</v>
      </c>
      <c r="G11" s="72">
        <v>0</v>
      </c>
      <c r="H11" s="72">
        <v>0</v>
      </c>
      <c r="I11" s="77">
        <v>0</v>
      </c>
      <c r="J11" s="72">
        <v>0</v>
      </c>
      <c r="K11" s="78">
        <v>2325776</v>
      </c>
      <c r="L11" s="72">
        <v>0</v>
      </c>
      <c r="M11" s="73">
        <v>14915443</v>
      </c>
      <c r="N11" s="72">
        <v>6824299</v>
      </c>
      <c r="O11" s="74">
        <v>8091144</v>
      </c>
    </row>
    <row r="12" spans="2:15" ht="15">
      <c r="B12" s="70" t="s">
        <v>61</v>
      </c>
      <c r="C12" s="71" t="s">
        <v>62</v>
      </c>
      <c r="D12" s="72">
        <v>719633</v>
      </c>
      <c r="E12" s="72">
        <v>0</v>
      </c>
      <c r="F12" s="72">
        <v>89167</v>
      </c>
      <c r="G12" s="72">
        <v>117432</v>
      </c>
      <c r="H12" s="72">
        <v>0</v>
      </c>
      <c r="I12" s="72">
        <v>0</v>
      </c>
      <c r="J12" s="67">
        <v>0</v>
      </c>
      <c r="K12" s="72">
        <v>317914</v>
      </c>
      <c r="L12" s="72">
        <v>0</v>
      </c>
      <c r="M12" s="73">
        <v>608318</v>
      </c>
      <c r="N12" s="72">
        <v>551966</v>
      </c>
      <c r="O12" s="74">
        <v>56352</v>
      </c>
    </row>
    <row r="13" spans="2:15" ht="18" customHeight="1">
      <c r="B13" s="70" t="s">
        <v>63</v>
      </c>
      <c r="C13" s="71" t="s">
        <v>64</v>
      </c>
      <c r="D13" s="72">
        <v>209887</v>
      </c>
      <c r="E13" s="72">
        <v>0</v>
      </c>
      <c r="F13" s="72">
        <v>89200</v>
      </c>
      <c r="G13" s="72">
        <v>0</v>
      </c>
      <c r="H13" s="72">
        <v>0</v>
      </c>
      <c r="I13" s="72">
        <v>0</v>
      </c>
      <c r="J13" s="72">
        <v>0</v>
      </c>
      <c r="K13" s="72">
        <v>59900</v>
      </c>
      <c r="L13" s="72">
        <v>0</v>
      </c>
      <c r="M13" s="73">
        <v>239187</v>
      </c>
      <c r="N13" s="72">
        <v>77409</v>
      </c>
      <c r="O13" s="74">
        <v>161778</v>
      </c>
    </row>
    <row r="14" spans="2:15" ht="15.75" customHeight="1">
      <c r="B14" s="70" t="s">
        <v>65</v>
      </c>
      <c r="C14" s="71" t="s">
        <v>66</v>
      </c>
      <c r="D14" s="72">
        <v>3710186</v>
      </c>
      <c r="E14" s="72">
        <v>0</v>
      </c>
      <c r="F14" s="72">
        <v>211599</v>
      </c>
      <c r="G14" s="72">
        <v>550658</v>
      </c>
      <c r="H14" s="72">
        <v>0</v>
      </c>
      <c r="I14" s="72">
        <v>0</v>
      </c>
      <c r="J14" s="72">
        <v>235329</v>
      </c>
      <c r="K14" s="72">
        <v>565364</v>
      </c>
      <c r="L14" s="72">
        <v>0</v>
      </c>
      <c r="M14" s="73">
        <v>3671750</v>
      </c>
      <c r="N14" s="72">
        <v>3669639</v>
      </c>
      <c r="O14" s="74">
        <v>2111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135028</v>
      </c>
      <c r="E17" s="76">
        <v>0</v>
      </c>
      <c r="F17" s="76">
        <v>0</v>
      </c>
      <c r="G17" s="76">
        <v>75681</v>
      </c>
      <c r="H17" s="76">
        <v>0</v>
      </c>
      <c r="I17" s="76">
        <v>0</v>
      </c>
      <c r="J17" s="76">
        <v>0</v>
      </c>
      <c r="K17" s="76">
        <v>80971</v>
      </c>
      <c r="L17" s="76">
        <v>0</v>
      </c>
      <c r="M17" s="84">
        <v>129738</v>
      </c>
      <c r="N17" s="76">
        <v>129738</v>
      </c>
      <c r="O17" s="85">
        <v>0</v>
      </c>
    </row>
    <row r="18" spans="2:15" ht="15.75" thickBot="1">
      <c r="B18" s="586" t="s">
        <v>70</v>
      </c>
      <c r="C18" s="587"/>
      <c r="D18" s="86">
        <v>21647115</v>
      </c>
      <c r="E18" s="86">
        <v>0</v>
      </c>
      <c r="F18" s="86">
        <v>758804</v>
      </c>
      <c r="G18" s="86">
        <v>743771</v>
      </c>
      <c r="H18" s="86">
        <v>0</v>
      </c>
      <c r="I18" s="86">
        <v>0</v>
      </c>
      <c r="J18" s="86">
        <v>235329</v>
      </c>
      <c r="K18" s="86">
        <v>3349925</v>
      </c>
      <c r="L18" s="86">
        <v>0</v>
      </c>
      <c r="M18" s="86">
        <v>19564436</v>
      </c>
      <c r="N18" s="86">
        <v>11253051</v>
      </c>
      <c r="O18" s="87">
        <v>8311385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737513</v>
      </c>
      <c r="H19" s="88" t="s">
        <v>72</v>
      </c>
      <c r="I19" s="88" t="s">
        <v>72</v>
      </c>
      <c r="J19" s="88" t="s">
        <v>72</v>
      </c>
      <c r="K19" s="89">
        <v>737513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showOutlineSymbols="0" zoomScalePageLayoutView="0" workbookViewId="0" topLeftCell="A49">
      <selection activeCell="B2" sqref="B2:B6"/>
    </sheetView>
  </sheetViews>
  <sheetFormatPr defaultColWidth="9.140625" defaultRowHeight="15"/>
  <cols>
    <col min="1" max="1" width="51.28125" style="0" customWidth="1"/>
    <col min="2" max="2" width="48.57421875" style="0" customWidth="1"/>
  </cols>
  <sheetData>
    <row r="1" spans="1:2" ht="15">
      <c r="A1" t="s">
        <v>36</v>
      </c>
      <c r="B1" t="s">
        <v>38</v>
      </c>
    </row>
    <row r="2" spans="1:2" ht="15">
      <c r="A2" t="str">
        <f>' Tab 1 Majątek Miasta Łodzi'!C9</f>
        <v>Jednostki Budżetowe</v>
      </c>
      <c r="B2" s="3">
        <f>' Tab 1 Majątek Miasta Łodzi'!I9</f>
        <v>68.3</v>
      </c>
    </row>
    <row r="3" spans="1:2" ht="15">
      <c r="A3" t="str">
        <f>' Tab 1 Majątek Miasta Łodzi'!C13</f>
        <v>Zakłady Budżetowe</v>
      </c>
      <c r="B3" s="3">
        <f>' Tab 1 Majątek Miasta Łodzi'!I13</f>
        <v>0.07</v>
      </c>
    </row>
    <row r="4" spans="1:2" ht="15">
      <c r="A4" t="str">
        <f>' Tab 1 Majątek Miasta Łodzi'!C15</f>
        <v>Instytucje Kultury</v>
      </c>
      <c r="B4" s="3">
        <f>' Tab 1 Majątek Miasta Łodzi'!I15</f>
        <v>1.74</v>
      </c>
    </row>
    <row r="5" spans="1:2" ht="15">
      <c r="A5" t="str">
        <f>' Tab 1 Majątek Miasta Łodzi'!C23</f>
        <v>Majątek Miasta oddany </v>
      </c>
      <c r="B5" s="3">
        <f>' Tab 1 Majątek Miasta Łodzi'!I23</f>
        <v>0.93</v>
      </c>
    </row>
    <row r="6" spans="1:2" ht="15">
      <c r="A6" t="str">
        <f>' Tab 1 Majątek Miasta Łodzi'!C25</f>
        <v>Grunty nie ujęte w ewidencji księgowej </v>
      </c>
      <c r="B6" s="3">
        <f>' Tab 1 Majątek Miasta Łodzi'!I25</f>
        <v>28.97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I23" sqref="I23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216" t="s">
        <v>371</v>
      </c>
      <c r="C2" s="216"/>
      <c r="D2" s="216"/>
      <c r="M2" s="128"/>
      <c r="N2" s="128"/>
      <c r="O2" s="128"/>
    </row>
    <row r="3" spans="2:15" ht="15" customHeight="1">
      <c r="B3" s="216"/>
      <c r="C3" s="216"/>
      <c r="D3" s="216"/>
      <c r="M3" s="256"/>
      <c r="N3" s="256"/>
      <c r="O3" s="256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11897</v>
      </c>
      <c r="E10" s="107">
        <v>1736962</v>
      </c>
      <c r="F10" s="107">
        <v>26979</v>
      </c>
      <c r="G10" s="107">
        <v>4991115</v>
      </c>
      <c r="H10" s="107">
        <v>12899</v>
      </c>
      <c r="I10" s="107">
        <v>2167032</v>
      </c>
      <c r="J10" s="107">
        <v>26979</v>
      </c>
      <c r="K10" s="107">
        <v>6124233</v>
      </c>
      <c r="L10" s="107">
        <v>1002</v>
      </c>
      <c r="M10" s="107">
        <v>430070</v>
      </c>
      <c r="N10" s="107">
        <v>0</v>
      </c>
      <c r="O10" s="108">
        <v>1133118</v>
      </c>
    </row>
    <row r="11" spans="2:15" ht="15">
      <c r="B11" s="109" t="s">
        <v>13</v>
      </c>
      <c r="C11" s="110" t="s">
        <v>98</v>
      </c>
      <c r="D11" s="111">
        <v>166</v>
      </c>
      <c r="E11" s="111">
        <v>24236</v>
      </c>
      <c r="F11" s="111">
        <v>0</v>
      </c>
      <c r="G11" s="111">
        <v>0</v>
      </c>
      <c r="H11" s="111">
        <v>166</v>
      </c>
      <c r="I11" s="111">
        <v>27888</v>
      </c>
      <c r="J11" s="111">
        <v>0</v>
      </c>
      <c r="K11" s="111">
        <v>0</v>
      </c>
      <c r="L11" s="112">
        <v>0</v>
      </c>
      <c r="M11" s="113">
        <v>3652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9114</v>
      </c>
      <c r="E13" s="113">
        <v>1330644</v>
      </c>
      <c r="F13" s="115">
        <v>26979</v>
      </c>
      <c r="G13" s="115">
        <v>4991115</v>
      </c>
      <c r="H13" s="115">
        <v>12620</v>
      </c>
      <c r="I13" s="115">
        <v>2120160</v>
      </c>
      <c r="J13" s="115">
        <v>26979</v>
      </c>
      <c r="K13" s="116">
        <v>6124233</v>
      </c>
      <c r="L13" s="112">
        <v>3506</v>
      </c>
      <c r="M13" s="113">
        <v>789516</v>
      </c>
      <c r="N13" s="112">
        <v>0</v>
      </c>
      <c r="O13" s="114">
        <v>1133118</v>
      </c>
    </row>
    <row r="14" spans="2:15" ht="27" customHeight="1">
      <c r="B14" s="109" t="s">
        <v>22</v>
      </c>
      <c r="C14" s="110" t="s">
        <v>101</v>
      </c>
      <c r="D14" s="112">
        <v>2504</v>
      </c>
      <c r="E14" s="113">
        <v>365584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-2504</v>
      </c>
      <c r="M14" s="113">
        <v>-365584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113</v>
      </c>
      <c r="E16" s="120">
        <v>16498</v>
      </c>
      <c r="F16" s="121">
        <v>0</v>
      </c>
      <c r="G16" s="121">
        <v>0</v>
      </c>
      <c r="H16" s="121">
        <v>113</v>
      </c>
      <c r="I16" s="121">
        <v>18984</v>
      </c>
      <c r="J16" s="121">
        <v>0</v>
      </c>
      <c r="K16" s="122">
        <v>0</v>
      </c>
      <c r="L16" s="119">
        <v>0</v>
      </c>
      <c r="M16" s="120">
        <v>2486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10:C10"/>
    <mergeCell ref="C19:E19"/>
    <mergeCell ref="H19:I19"/>
    <mergeCell ref="L19:O19"/>
    <mergeCell ref="C20:E20"/>
    <mergeCell ref="H20:I20"/>
    <mergeCell ref="L20:O20"/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</mergeCells>
  <printOptions/>
  <pageMargins left="0.7" right="0.7" top="0.75" bottom="0.75" header="0.3" footer="0.3"/>
  <pageSetup horizontalDpi="600" verticalDpi="600" orientation="portrait" scale="54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G27" sqref="G2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272" t="s">
        <v>371</v>
      </c>
      <c r="C2" s="272"/>
      <c r="D2" s="131"/>
      <c r="E2" s="131"/>
      <c r="F2" s="131"/>
      <c r="G2" s="131"/>
      <c r="H2" s="132"/>
      <c r="I2" s="130"/>
    </row>
    <row r="3" spans="1:9" ht="15" customHeight="1">
      <c r="A3" s="130"/>
      <c r="B3" s="272"/>
      <c r="C3" s="272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373</v>
      </c>
      <c r="D9" s="143">
        <v>285324</v>
      </c>
      <c r="E9" s="143">
        <v>0</v>
      </c>
      <c r="F9" s="143">
        <v>285324</v>
      </c>
      <c r="G9" s="143">
        <v>0</v>
      </c>
      <c r="H9" s="144">
        <v>0</v>
      </c>
      <c r="I9" s="264"/>
    </row>
    <row r="10" spans="1:9" ht="15">
      <c r="A10" s="130"/>
      <c r="B10" s="265">
        <v>2</v>
      </c>
      <c r="C10" s="266" t="s">
        <v>116</v>
      </c>
      <c r="D10" s="147">
        <v>285324</v>
      </c>
      <c r="E10" s="147">
        <v>0</v>
      </c>
      <c r="F10" s="147">
        <v>285324</v>
      </c>
      <c r="G10" s="147">
        <v>0</v>
      </c>
      <c r="H10" s="148">
        <v>0</v>
      </c>
      <c r="I10" s="264"/>
    </row>
    <row r="11" spans="1:9" ht="1.5" customHeight="1" thickBot="1">
      <c r="A11" s="130"/>
      <c r="B11" s="267"/>
      <c r="C11" s="268"/>
      <c r="D11" s="151"/>
      <c r="E11" s="151"/>
      <c r="F11" s="151"/>
      <c r="G11" s="151"/>
      <c r="H11" s="152"/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15"/>
      <c r="E15" s="157"/>
      <c r="F15" s="215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3"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D21" sqref="D21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272" t="s">
        <v>371</v>
      </c>
      <c r="C2" s="272"/>
      <c r="D2" s="131"/>
      <c r="E2" s="131"/>
      <c r="F2" s="131"/>
      <c r="G2" s="131"/>
      <c r="H2" s="132"/>
      <c r="I2" s="130"/>
    </row>
    <row r="3" spans="1:9" ht="15" customHeight="1">
      <c r="A3" s="130"/>
      <c r="B3" s="272"/>
      <c r="C3" s="272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367</v>
      </c>
      <c r="D9" s="143">
        <v>306218</v>
      </c>
      <c r="E9" s="143">
        <v>0</v>
      </c>
      <c r="F9" s="143">
        <v>306218</v>
      </c>
      <c r="G9" s="143">
        <v>0</v>
      </c>
      <c r="H9" s="144">
        <v>0</v>
      </c>
      <c r="I9" s="264"/>
    </row>
    <row r="10" spans="1:9" ht="15.75" thickBot="1">
      <c r="A10" s="130"/>
      <c r="B10" s="265">
        <v>2</v>
      </c>
      <c r="C10" s="266" t="s">
        <v>116</v>
      </c>
      <c r="D10" s="147">
        <v>306218</v>
      </c>
      <c r="E10" s="147">
        <v>0</v>
      </c>
      <c r="F10" s="147">
        <v>306218</v>
      </c>
      <c r="G10" s="147">
        <v>0</v>
      </c>
      <c r="H10" s="148">
        <v>0</v>
      </c>
      <c r="I10" s="264"/>
    </row>
    <row r="11" spans="1:9" ht="15.75" hidden="1" thickBot="1">
      <c r="A11" s="130"/>
      <c r="B11" s="267"/>
      <c r="C11" s="268"/>
      <c r="D11" s="151"/>
      <c r="E11" s="151"/>
      <c r="F11" s="151"/>
      <c r="G11" s="151"/>
      <c r="H11" s="152"/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15"/>
      <c r="E15" s="157"/>
      <c r="F15" s="215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3"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4">
      <selection activeCell="H30" sqref="H30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374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58" t="s">
        <v>49</v>
      </c>
      <c r="F7" s="258" t="s">
        <v>50</v>
      </c>
      <c r="G7" s="258" t="s">
        <v>51</v>
      </c>
      <c r="H7" s="258" t="s">
        <v>52</v>
      </c>
      <c r="I7" s="258" t="s">
        <v>49</v>
      </c>
      <c r="J7" s="258" t="s">
        <v>53</v>
      </c>
      <c r="K7" s="258" t="s">
        <v>51</v>
      </c>
      <c r="L7" s="258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1423242</v>
      </c>
      <c r="E8" s="67">
        <v>0</v>
      </c>
      <c r="F8" s="67">
        <v>7461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1430703</v>
      </c>
      <c r="N8" s="67">
        <v>478291</v>
      </c>
      <c r="O8" s="69">
        <v>952412</v>
      </c>
    </row>
    <row r="9" spans="2:15" ht="15">
      <c r="B9" s="70" t="s">
        <v>55</v>
      </c>
      <c r="C9" s="71" t="s">
        <v>56</v>
      </c>
      <c r="D9" s="72">
        <v>683544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683544</v>
      </c>
      <c r="N9" s="72">
        <v>0</v>
      </c>
      <c r="O9" s="74">
        <v>683544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506442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506442</v>
      </c>
      <c r="N11" s="72">
        <v>242844</v>
      </c>
      <c r="O11" s="74">
        <v>263598</v>
      </c>
    </row>
    <row r="12" spans="2:15" ht="15">
      <c r="B12" s="70" t="s">
        <v>61</v>
      </c>
      <c r="C12" s="71" t="s">
        <v>62</v>
      </c>
      <c r="D12" s="72">
        <v>20967</v>
      </c>
      <c r="E12" s="72">
        <v>0</v>
      </c>
      <c r="F12" s="72">
        <v>1999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22966</v>
      </c>
      <c r="N12" s="72">
        <v>20835</v>
      </c>
      <c r="O12" s="74">
        <v>2131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212289</v>
      </c>
      <c r="E14" s="72">
        <v>0</v>
      </c>
      <c r="F14" s="72">
        <v>5462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217751</v>
      </c>
      <c r="N14" s="72">
        <v>214612</v>
      </c>
      <c r="O14" s="74">
        <v>3139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599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599</v>
      </c>
      <c r="N17" s="76">
        <v>599</v>
      </c>
      <c r="O17" s="85">
        <v>0</v>
      </c>
    </row>
    <row r="18" spans="2:15" ht="15.75" thickBot="1">
      <c r="B18" s="586" t="s">
        <v>70</v>
      </c>
      <c r="C18" s="587"/>
      <c r="D18" s="86">
        <v>1423841</v>
      </c>
      <c r="E18" s="86">
        <v>0</v>
      </c>
      <c r="F18" s="86">
        <v>7461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1431302</v>
      </c>
      <c r="N18" s="86">
        <v>478890</v>
      </c>
      <c r="O18" s="87">
        <v>952412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3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367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58" t="s">
        <v>49</v>
      </c>
      <c r="F7" s="258" t="s">
        <v>50</v>
      </c>
      <c r="G7" s="258" t="s">
        <v>51</v>
      </c>
      <c r="H7" s="258" t="s">
        <v>52</v>
      </c>
      <c r="I7" s="258" t="s">
        <v>49</v>
      </c>
      <c r="J7" s="258" t="s">
        <v>53</v>
      </c>
      <c r="K7" s="258" t="s">
        <v>51</v>
      </c>
      <c r="L7" s="258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28030974</v>
      </c>
      <c r="E8" s="67">
        <v>0</v>
      </c>
      <c r="F8" s="67">
        <v>2426338</v>
      </c>
      <c r="G8" s="67">
        <v>94300</v>
      </c>
      <c r="H8" s="67">
        <v>385727</v>
      </c>
      <c r="I8" s="67">
        <v>0</v>
      </c>
      <c r="J8" s="67">
        <v>184470</v>
      </c>
      <c r="K8" s="67">
        <v>0</v>
      </c>
      <c r="L8" s="67">
        <v>385727</v>
      </c>
      <c r="M8" s="68">
        <v>30367142</v>
      </c>
      <c r="N8" s="67">
        <v>17741457</v>
      </c>
      <c r="O8" s="69">
        <v>12625685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16550651</v>
      </c>
      <c r="E11" s="72">
        <v>0</v>
      </c>
      <c r="F11" s="72">
        <v>871560</v>
      </c>
      <c r="G11" s="72">
        <v>48216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17470427</v>
      </c>
      <c r="N11" s="72">
        <v>6109137</v>
      </c>
      <c r="O11" s="74">
        <v>11361290</v>
      </c>
    </row>
    <row r="12" spans="2:15" ht="15">
      <c r="B12" s="70" t="s">
        <v>61</v>
      </c>
      <c r="C12" s="71" t="s">
        <v>62</v>
      </c>
      <c r="D12" s="72">
        <v>7234049</v>
      </c>
      <c r="E12" s="72">
        <v>0</v>
      </c>
      <c r="F12" s="72">
        <v>1459940</v>
      </c>
      <c r="G12" s="72">
        <v>46084</v>
      </c>
      <c r="H12" s="72">
        <v>385727</v>
      </c>
      <c r="I12" s="72">
        <v>0</v>
      </c>
      <c r="J12" s="67">
        <v>111625</v>
      </c>
      <c r="K12" s="72">
        <v>0</v>
      </c>
      <c r="L12" s="72">
        <v>0</v>
      </c>
      <c r="M12" s="73">
        <v>9014175</v>
      </c>
      <c r="N12" s="72">
        <v>7910177</v>
      </c>
      <c r="O12" s="74">
        <v>1103998</v>
      </c>
    </row>
    <row r="13" spans="2:15" ht="18" customHeight="1">
      <c r="B13" s="70" t="s">
        <v>63</v>
      </c>
      <c r="C13" s="71" t="s">
        <v>64</v>
      </c>
      <c r="D13" s="72">
        <v>572335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572335</v>
      </c>
      <c r="N13" s="72">
        <v>565385</v>
      </c>
      <c r="O13" s="74">
        <v>6950</v>
      </c>
    </row>
    <row r="14" spans="2:15" ht="15.75" customHeight="1">
      <c r="B14" s="70" t="s">
        <v>65</v>
      </c>
      <c r="C14" s="71" t="s">
        <v>66</v>
      </c>
      <c r="D14" s="72">
        <v>3673939</v>
      </c>
      <c r="E14" s="72">
        <v>0</v>
      </c>
      <c r="F14" s="72">
        <v>94838</v>
      </c>
      <c r="G14" s="72">
        <v>0</v>
      </c>
      <c r="H14" s="72">
        <v>0</v>
      </c>
      <c r="I14" s="72">
        <v>0</v>
      </c>
      <c r="J14" s="72">
        <v>72845</v>
      </c>
      <c r="K14" s="72">
        <v>0</v>
      </c>
      <c r="L14" s="72">
        <v>385727</v>
      </c>
      <c r="M14" s="73">
        <v>3310205</v>
      </c>
      <c r="N14" s="72">
        <v>3156758</v>
      </c>
      <c r="O14" s="74">
        <v>153447</v>
      </c>
    </row>
    <row r="15" spans="2:15" ht="15">
      <c r="B15" s="79" t="s">
        <v>18</v>
      </c>
      <c r="C15" s="80" t="s">
        <v>67</v>
      </c>
      <c r="D15" s="72">
        <v>95936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51496</v>
      </c>
      <c r="L15" s="72">
        <v>0</v>
      </c>
      <c r="M15" s="73">
        <v>44440</v>
      </c>
      <c r="N15" s="72">
        <v>0</v>
      </c>
      <c r="O15" s="74">
        <v>44440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478627</v>
      </c>
      <c r="E17" s="76">
        <v>0</v>
      </c>
      <c r="F17" s="76">
        <v>36258</v>
      </c>
      <c r="G17" s="76">
        <v>0</v>
      </c>
      <c r="H17" s="76">
        <v>0</v>
      </c>
      <c r="I17" s="76">
        <v>0</v>
      </c>
      <c r="J17" s="76">
        <v>38871</v>
      </c>
      <c r="K17" s="76">
        <v>0</v>
      </c>
      <c r="L17" s="76">
        <v>0</v>
      </c>
      <c r="M17" s="84">
        <v>476014</v>
      </c>
      <c r="N17" s="76">
        <v>457187</v>
      </c>
      <c r="O17" s="85">
        <v>18827</v>
      </c>
    </row>
    <row r="18" spans="2:15" ht="15.75" thickBot="1">
      <c r="B18" s="586" t="s">
        <v>70</v>
      </c>
      <c r="C18" s="587"/>
      <c r="D18" s="86">
        <v>28605537</v>
      </c>
      <c r="E18" s="86">
        <v>0</v>
      </c>
      <c r="F18" s="86">
        <v>2462596</v>
      </c>
      <c r="G18" s="86">
        <v>94300</v>
      </c>
      <c r="H18" s="86">
        <v>385727</v>
      </c>
      <c r="I18" s="86">
        <v>0</v>
      </c>
      <c r="J18" s="86">
        <v>223341</v>
      </c>
      <c r="K18" s="86">
        <v>51496</v>
      </c>
      <c r="L18" s="86">
        <v>385727</v>
      </c>
      <c r="M18" s="86">
        <v>30887596</v>
      </c>
      <c r="N18" s="86">
        <v>18198644</v>
      </c>
      <c r="O18" s="87">
        <v>12688952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42804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35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L20" sqref="L20:O20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257" t="s">
        <v>367</v>
      </c>
      <c r="C2" s="257"/>
      <c r="D2" s="257"/>
      <c r="M2" s="128"/>
      <c r="N2" s="128"/>
      <c r="O2" s="128"/>
    </row>
    <row r="3" spans="2:15" ht="15" customHeight="1">
      <c r="B3" s="257"/>
      <c r="C3" s="257"/>
      <c r="D3" s="257"/>
      <c r="M3" s="260"/>
      <c r="N3" s="260"/>
      <c r="O3" s="260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20808</v>
      </c>
      <c r="G10" s="107">
        <v>3849480</v>
      </c>
      <c r="H10" s="107">
        <v>0</v>
      </c>
      <c r="I10" s="107">
        <v>0</v>
      </c>
      <c r="J10" s="107">
        <v>26043</v>
      </c>
      <c r="K10" s="107">
        <v>5911761</v>
      </c>
      <c r="L10" s="107">
        <v>0</v>
      </c>
      <c r="M10" s="107">
        <v>0</v>
      </c>
      <c r="N10" s="107">
        <v>5235</v>
      </c>
      <c r="O10" s="108">
        <v>2062281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20808</v>
      </c>
      <c r="G13" s="115">
        <v>3849480</v>
      </c>
      <c r="H13" s="115">
        <v>0</v>
      </c>
      <c r="I13" s="115">
        <v>0</v>
      </c>
      <c r="J13" s="115">
        <v>26043</v>
      </c>
      <c r="K13" s="116">
        <v>5911761</v>
      </c>
      <c r="L13" s="112">
        <v>0</v>
      </c>
      <c r="M13" s="113">
        <v>0</v>
      </c>
      <c r="N13" s="112">
        <v>5235</v>
      </c>
      <c r="O13" s="114">
        <v>2062281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  <mergeCell ref="B10:C10"/>
    <mergeCell ref="C19:E19"/>
    <mergeCell ref="H19:I19"/>
    <mergeCell ref="L19:O19"/>
    <mergeCell ref="C20:E20"/>
    <mergeCell ref="H20:I20"/>
    <mergeCell ref="L20:O20"/>
  </mergeCells>
  <printOptions/>
  <pageMargins left="0.7" right="0.7" top="0.75" bottom="0.75" header="0.3" footer="0.3"/>
  <pageSetup horizontalDpi="600" verticalDpi="600" orientation="portrait" scale="54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70"/>
  <sheetViews>
    <sheetView showGridLines="0" showOutlineSymbols="0" zoomScalePageLayoutView="0" workbookViewId="0" topLeftCell="A4">
      <selection activeCell="M16" sqref="M16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272" t="s">
        <v>367</v>
      </c>
      <c r="C2" s="272"/>
      <c r="D2" s="131"/>
      <c r="E2" s="131"/>
      <c r="F2" s="131"/>
      <c r="G2" s="131"/>
      <c r="H2" s="132"/>
      <c r="I2" s="130"/>
    </row>
    <row r="3" spans="1:9" ht="15" customHeight="1">
      <c r="A3" s="130"/>
      <c r="B3" s="272"/>
      <c r="C3" s="272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375</v>
      </c>
      <c r="D9" s="143">
        <v>10000</v>
      </c>
      <c r="E9" s="143">
        <v>0</v>
      </c>
      <c r="F9" s="143">
        <v>0</v>
      </c>
      <c r="G9" s="143">
        <v>10000</v>
      </c>
      <c r="H9" s="144">
        <v>0</v>
      </c>
      <c r="I9" s="264"/>
    </row>
    <row r="10" spans="1:9" ht="51">
      <c r="A10" s="130"/>
      <c r="B10" s="265">
        <v>2</v>
      </c>
      <c r="C10" s="266" t="s">
        <v>376</v>
      </c>
      <c r="D10" s="147">
        <v>161863</v>
      </c>
      <c r="E10" s="147">
        <v>0</v>
      </c>
      <c r="F10" s="147">
        <v>4118</v>
      </c>
      <c r="G10" s="147">
        <v>157745</v>
      </c>
      <c r="H10" s="148">
        <v>46675</v>
      </c>
      <c r="I10" s="264"/>
    </row>
    <row r="11" spans="1:9" ht="25.5">
      <c r="A11" s="130"/>
      <c r="B11" s="265">
        <v>3</v>
      </c>
      <c r="C11" s="266" t="s">
        <v>377</v>
      </c>
      <c r="D11" s="147">
        <v>3763</v>
      </c>
      <c r="E11" s="147">
        <v>0</v>
      </c>
      <c r="F11" s="147">
        <v>0</v>
      </c>
      <c r="G11" s="147">
        <v>3763</v>
      </c>
      <c r="H11" s="148">
        <v>0</v>
      </c>
      <c r="I11" s="264"/>
    </row>
    <row r="12" spans="1:9" ht="38.25">
      <c r="A12" s="130"/>
      <c r="B12" s="265">
        <v>4</v>
      </c>
      <c r="C12" s="266" t="s">
        <v>378</v>
      </c>
      <c r="D12" s="147">
        <v>23741</v>
      </c>
      <c r="E12" s="147">
        <v>0</v>
      </c>
      <c r="F12" s="147">
        <v>0</v>
      </c>
      <c r="G12" s="147">
        <v>23741</v>
      </c>
      <c r="H12" s="148">
        <v>0</v>
      </c>
      <c r="I12" s="264"/>
    </row>
    <row r="13" spans="1:9" ht="38.25">
      <c r="A13" s="130"/>
      <c r="B13" s="265">
        <v>5</v>
      </c>
      <c r="C13" s="266" t="s">
        <v>379</v>
      </c>
      <c r="D13" s="147">
        <v>2710</v>
      </c>
      <c r="E13" s="147">
        <v>0</v>
      </c>
      <c r="F13" s="147">
        <v>0</v>
      </c>
      <c r="G13" s="147">
        <v>2710</v>
      </c>
      <c r="H13" s="148">
        <v>0</v>
      </c>
      <c r="I13" s="264"/>
    </row>
    <row r="14" spans="1:9" ht="38.25">
      <c r="A14" s="130"/>
      <c r="B14" s="265">
        <v>6</v>
      </c>
      <c r="C14" s="266" t="s">
        <v>380</v>
      </c>
      <c r="D14" s="147">
        <v>2710</v>
      </c>
      <c r="E14" s="147">
        <v>0</v>
      </c>
      <c r="F14" s="147">
        <v>0</v>
      </c>
      <c r="G14" s="147">
        <v>2710</v>
      </c>
      <c r="H14" s="148">
        <v>0</v>
      </c>
      <c r="I14" s="264"/>
    </row>
    <row r="15" spans="1:9" ht="25.5">
      <c r="A15" s="130"/>
      <c r="B15" s="265">
        <v>7</v>
      </c>
      <c r="C15" s="266" t="s">
        <v>381</v>
      </c>
      <c r="D15" s="147">
        <v>64250</v>
      </c>
      <c r="E15" s="147">
        <v>0</v>
      </c>
      <c r="F15" s="147">
        <v>0</v>
      </c>
      <c r="G15" s="147">
        <v>64250</v>
      </c>
      <c r="H15" s="148">
        <v>35038</v>
      </c>
      <c r="I15" s="264"/>
    </row>
    <row r="16" spans="1:9" ht="38.25">
      <c r="A16" s="130"/>
      <c r="B16" s="265">
        <v>8</v>
      </c>
      <c r="C16" s="266" t="s">
        <v>382</v>
      </c>
      <c r="D16" s="147">
        <v>28271</v>
      </c>
      <c r="E16" s="147">
        <v>0</v>
      </c>
      <c r="F16" s="147">
        <v>10489</v>
      </c>
      <c r="G16" s="147">
        <v>17782</v>
      </c>
      <c r="H16" s="148">
        <v>0</v>
      </c>
      <c r="I16" s="264"/>
    </row>
    <row r="17" spans="1:9" ht="38.25">
      <c r="A17" s="130"/>
      <c r="B17" s="265">
        <v>9</v>
      </c>
      <c r="C17" s="266" t="s">
        <v>383</v>
      </c>
      <c r="D17" s="147">
        <v>83571</v>
      </c>
      <c r="E17" s="147">
        <v>0</v>
      </c>
      <c r="F17" s="147">
        <v>0</v>
      </c>
      <c r="G17" s="147">
        <v>83571</v>
      </c>
      <c r="H17" s="148">
        <v>58067</v>
      </c>
      <c r="I17" s="264"/>
    </row>
    <row r="18" spans="1:9" ht="38.25">
      <c r="A18" s="130"/>
      <c r="B18" s="265">
        <v>10</v>
      </c>
      <c r="C18" s="266" t="s">
        <v>384</v>
      </c>
      <c r="D18" s="147">
        <v>57674</v>
      </c>
      <c r="E18" s="147">
        <v>0</v>
      </c>
      <c r="F18" s="147">
        <v>0</v>
      </c>
      <c r="G18" s="147">
        <v>57674</v>
      </c>
      <c r="H18" s="148">
        <v>46140</v>
      </c>
      <c r="I18" s="264"/>
    </row>
    <row r="19" spans="1:9" ht="25.5">
      <c r="A19" s="130"/>
      <c r="B19" s="265">
        <v>11</v>
      </c>
      <c r="C19" s="266" t="s">
        <v>385</v>
      </c>
      <c r="D19" s="147">
        <v>181507</v>
      </c>
      <c r="E19" s="147">
        <v>0</v>
      </c>
      <c r="F19" s="147">
        <v>0</v>
      </c>
      <c r="G19" s="147">
        <v>181507</v>
      </c>
      <c r="H19" s="148">
        <v>147231</v>
      </c>
      <c r="I19" s="264"/>
    </row>
    <row r="20" spans="1:9" ht="38.25">
      <c r="A20" s="130"/>
      <c r="B20" s="265">
        <v>12</v>
      </c>
      <c r="C20" s="266" t="s">
        <v>386</v>
      </c>
      <c r="D20" s="147">
        <v>2710</v>
      </c>
      <c r="E20" s="147">
        <v>0</v>
      </c>
      <c r="F20" s="147">
        <v>0</v>
      </c>
      <c r="G20" s="147">
        <v>2710</v>
      </c>
      <c r="H20" s="148">
        <v>0</v>
      </c>
      <c r="I20" s="264"/>
    </row>
    <row r="21" spans="1:9" ht="25.5">
      <c r="A21" s="130"/>
      <c r="B21" s="265">
        <v>13</v>
      </c>
      <c r="C21" s="266" t="s">
        <v>387</v>
      </c>
      <c r="D21" s="147">
        <v>2710</v>
      </c>
      <c r="E21" s="147">
        <v>0</v>
      </c>
      <c r="F21" s="147">
        <v>0</v>
      </c>
      <c r="G21" s="147">
        <v>2710</v>
      </c>
      <c r="H21" s="148">
        <v>0</v>
      </c>
      <c r="I21" s="264"/>
    </row>
    <row r="22" spans="1:9" ht="38.25">
      <c r="A22" s="130"/>
      <c r="B22" s="265">
        <v>14</v>
      </c>
      <c r="C22" s="266" t="s">
        <v>388</v>
      </c>
      <c r="D22" s="147">
        <v>2710</v>
      </c>
      <c r="E22" s="147">
        <v>0</v>
      </c>
      <c r="F22" s="147">
        <v>0</v>
      </c>
      <c r="G22" s="147">
        <v>2710</v>
      </c>
      <c r="H22" s="148">
        <v>0</v>
      </c>
      <c r="I22" s="264"/>
    </row>
    <row r="23" spans="1:9" ht="38.25">
      <c r="A23" s="130"/>
      <c r="B23" s="265">
        <v>15</v>
      </c>
      <c r="C23" s="266" t="s">
        <v>389</v>
      </c>
      <c r="D23" s="147">
        <v>2710</v>
      </c>
      <c r="E23" s="147">
        <v>0</v>
      </c>
      <c r="F23" s="147">
        <v>0</v>
      </c>
      <c r="G23" s="147">
        <v>2710</v>
      </c>
      <c r="H23" s="148">
        <v>0</v>
      </c>
      <c r="I23" s="264"/>
    </row>
    <row r="24" spans="1:9" ht="38.25">
      <c r="A24" s="130"/>
      <c r="B24" s="265">
        <v>16</v>
      </c>
      <c r="C24" s="266" t="s">
        <v>390</v>
      </c>
      <c r="D24" s="147">
        <v>13548</v>
      </c>
      <c r="E24" s="147">
        <v>0</v>
      </c>
      <c r="F24" s="147">
        <v>0</v>
      </c>
      <c r="G24" s="147">
        <v>13548</v>
      </c>
      <c r="H24" s="148">
        <v>0</v>
      </c>
      <c r="I24" s="264"/>
    </row>
    <row r="25" spans="1:9" ht="38.25">
      <c r="A25" s="130"/>
      <c r="B25" s="265">
        <v>17</v>
      </c>
      <c r="C25" s="266" t="s">
        <v>391</v>
      </c>
      <c r="D25" s="147">
        <v>5419</v>
      </c>
      <c r="E25" s="147">
        <v>0</v>
      </c>
      <c r="F25" s="147">
        <v>0</v>
      </c>
      <c r="G25" s="147">
        <v>5419</v>
      </c>
      <c r="H25" s="148">
        <v>0</v>
      </c>
      <c r="I25" s="264"/>
    </row>
    <row r="26" spans="1:9" ht="51">
      <c r="A26" s="130"/>
      <c r="B26" s="265">
        <v>18</v>
      </c>
      <c r="C26" s="266" t="s">
        <v>392</v>
      </c>
      <c r="D26" s="147">
        <v>1510660</v>
      </c>
      <c r="E26" s="147">
        <v>0</v>
      </c>
      <c r="F26" s="147">
        <v>0</v>
      </c>
      <c r="G26" s="147">
        <v>1510660</v>
      </c>
      <c r="H26" s="148">
        <v>1412062</v>
      </c>
      <c r="I26" s="264"/>
    </row>
    <row r="27" spans="1:9" ht="25.5">
      <c r="A27" s="130"/>
      <c r="B27" s="265">
        <v>19</v>
      </c>
      <c r="C27" s="266" t="s">
        <v>393</v>
      </c>
      <c r="D27" s="147">
        <v>0</v>
      </c>
      <c r="E27" s="147">
        <v>8863</v>
      </c>
      <c r="F27" s="147">
        <v>0</v>
      </c>
      <c r="G27" s="147">
        <v>8863</v>
      </c>
      <c r="H27" s="148">
        <v>0</v>
      </c>
      <c r="I27" s="264"/>
    </row>
    <row r="28" spans="1:9" ht="25.5">
      <c r="A28" s="130"/>
      <c r="B28" s="265">
        <v>20</v>
      </c>
      <c r="C28" s="266" t="s">
        <v>394</v>
      </c>
      <c r="D28" s="147">
        <v>0</v>
      </c>
      <c r="E28" s="147">
        <v>15074</v>
      </c>
      <c r="F28" s="147">
        <v>0</v>
      </c>
      <c r="G28" s="147">
        <v>15074</v>
      </c>
      <c r="H28" s="148">
        <v>0</v>
      </c>
      <c r="I28" s="264"/>
    </row>
    <row r="29" spans="1:9" ht="25.5">
      <c r="A29" s="130"/>
      <c r="B29" s="265">
        <v>21</v>
      </c>
      <c r="C29" s="266" t="s">
        <v>395</v>
      </c>
      <c r="D29" s="147">
        <v>0</v>
      </c>
      <c r="E29" s="147">
        <v>3921</v>
      </c>
      <c r="F29" s="147">
        <v>0</v>
      </c>
      <c r="G29" s="147">
        <v>3921</v>
      </c>
      <c r="H29" s="148">
        <v>0</v>
      </c>
      <c r="I29" s="264"/>
    </row>
    <row r="30" spans="1:9" ht="25.5">
      <c r="A30" s="130"/>
      <c r="B30" s="265">
        <v>22</v>
      </c>
      <c r="C30" s="266" t="s">
        <v>396</v>
      </c>
      <c r="D30" s="147">
        <v>0</v>
      </c>
      <c r="E30" s="147">
        <v>3921</v>
      </c>
      <c r="F30" s="147">
        <v>0</v>
      </c>
      <c r="G30" s="147">
        <v>3921</v>
      </c>
      <c r="H30" s="148">
        <v>0</v>
      </c>
      <c r="I30" s="264"/>
    </row>
    <row r="31" spans="1:9" ht="25.5">
      <c r="A31" s="130"/>
      <c r="B31" s="265">
        <v>23</v>
      </c>
      <c r="C31" s="266" t="s">
        <v>397</v>
      </c>
      <c r="D31" s="147">
        <v>0</v>
      </c>
      <c r="E31" s="147">
        <v>12024</v>
      </c>
      <c r="F31" s="147">
        <v>0</v>
      </c>
      <c r="G31" s="147">
        <v>12024</v>
      </c>
      <c r="H31" s="148">
        <v>0</v>
      </c>
      <c r="I31" s="264"/>
    </row>
    <row r="32" spans="1:9" ht="25.5">
      <c r="A32" s="130"/>
      <c r="B32" s="265">
        <v>24</v>
      </c>
      <c r="C32" s="266" t="s">
        <v>398</v>
      </c>
      <c r="D32" s="147">
        <v>0</v>
      </c>
      <c r="E32" s="147">
        <v>9553</v>
      </c>
      <c r="F32" s="147">
        <v>0</v>
      </c>
      <c r="G32" s="147">
        <v>9553</v>
      </c>
      <c r="H32" s="148">
        <v>0</v>
      </c>
      <c r="I32" s="264"/>
    </row>
    <row r="33" spans="1:9" ht="25.5">
      <c r="A33" s="130"/>
      <c r="B33" s="265">
        <v>25</v>
      </c>
      <c r="C33" s="266" t="s">
        <v>399</v>
      </c>
      <c r="D33" s="147">
        <v>0</v>
      </c>
      <c r="E33" s="147">
        <v>18927</v>
      </c>
      <c r="F33" s="147">
        <v>0</v>
      </c>
      <c r="G33" s="147">
        <v>18927</v>
      </c>
      <c r="H33" s="148">
        <v>0</v>
      </c>
      <c r="I33" s="264"/>
    </row>
    <row r="34" spans="1:9" ht="25.5">
      <c r="A34" s="130"/>
      <c r="B34" s="265">
        <v>26</v>
      </c>
      <c r="C34" s="266" t="s">
        <v>400</v>
      </c>
      <c r="D34" s="147">
        <v>0</v>
      </c>
      <c r="E34" s="147">
        <v>117240</v>
      </c>
      <c r="F34" s="147">
        <v>0</v>
      </c>
      <c r="G34" s="147">
        <v>117240</v>
      </c>
      <c r="H34" s="148">
        <v>0</v>
      </c>
      <c r="I34" s="264"/>
    </row>
    <row r="35" spans="1:9" ht="25.5">
      <c r="A35" s="130"/>
      <c r="B35" s="265">
        <v>27</v>
      </c>
      <c r="C35" s="266" t="s">
        <v>401</v>
      </c>
      <c r="D35" s="147">
        <v>0</v>
      </c>
      <c r="E35" s="147">
        <v>39696</v>
      </c>
      <c r="F35" s="147">
        <v>0</v>
      </c>
      <c r="G35" s="147">
        <v>39696</v>
      </c>
      <c r="H35" s="148">
        <v>0</v>
      </c>
      <c r="I35" s="264"/>
    </row>
    <row r="36" spans="1:9" ht="25.5">
      <c r="A36" s="130"/>
      <c r="B36" s="265">
        <v>28</v>
      </c>
      <c r="C36" s="266" t="s">
        <v>402</v>
      </c>
      <c r="D36" s="147">
        <v>0</v>
      </c>
      <c r="E36" s="147">
        <v>24533</v>
      </c>
      <c r="F36" s="147">
        <v>0</v>
      </c>
      <c r="G36" s="147">
        <v>24533</v>
      </c>
      <c r="H36" s="148">
        <v>0</v>
      </c>
      <c r="I36" s="264"/>
    </row>
    <row r="37" spans="1:9" ht="25.5">
      <c r="A37" s="130"/>
      <c r="B37" s="265">
        <v>29</v>
      </c>
      <c r="C37" s="266" t="s">
        <v>403</v>
      </c>
      <c r="D37" s="147">
        <v>0</v>
      </c>
      <c r="E37" s="147">
        <v>24315</v>
      </c>
      <c r="F37" s="147">
        <v>0</v>
      </c>
      <c r="G37" s="147">
        <v>24315</v>
      </c>
      <c r="H37" s="148">
        <v>0</v>
      </c>
      <c r="I37" s="264"/>
    </row>
    <row r="38" spans="1:9" ht="25.5">
      <c r="A38" s="130"/>
      <c r="B38" s="265">
        <v>30</v>
      </c>
      <c r="C38" s="266" t="s">
        <v>404</v>
      </c>
      <c r="D38" s="147">
        <v>0</v>
      </c>
      <c r="E38" s="147">
        <v>28910</v>
      </c>
      <c r="F38" s="147">
        <v>0</v>
      </c>
      <c r="G38" s="147">
        <v>28910</v>
      </c>
      <c r="H38" s="148">
        <v>0</v>
      </c>
      <c r="I38" s="264"/>
    </row>
    <row r="39" spans="1:9" ht="25.5">
      <c r="A39" s="130"/>
      <c r="B39" s="265">
        <v>31</v>
      </c>
      <c r="C39" s="266" t="s">
        <v>405</v>
      </c>
      <c r="D39" s="147">
        <v>0</v>
      </c>
      <c r="E39" s="147">
        <v>7922</v>
      </c>
      <c r="F39" s="147">
        <v>0</v>
      </c>
      <c r="G39" s="147">
        <v>7922</v>
      </c>
      <c r="H39" s="148">
        <v>0</v>
      </c>
      <c r="I39" s="264"/>
    </row>
    <row r="40" spans="1:9" ht="25.5">
      <c r="A40" s="130"/>
      <c r="B40" s="265">
        <v>32</v>
      </c>
      <c r="C40" s="266" t="s">
        <v>406</v>
      </c>
      <c r="D40" s="147">
        <v>0</v>
      </c>
      <c r="E40" s="147">
        <v>7922</v>
      </c>
      <c r="F40" s="147">
        <v>0</v>
      </c>
      <c r="G40" s="147">
        <v>7922</v>
      </c>
      <c r="H40" s="148">
        <v>0</v>
      </c>
      <c r="I40" s="264"/>
    </row>
    <row r="41" spans="1:9" ht="25.5">
      <c r="A41" s="130"/>
      <c r="B41" s="265">
        <v>33</v>
      </c>
      <c r="C41" s="266" t="s">
        <v>407</v>
      </c>
      <c r="D41" s="147">
        <v>0</v>
      </c>
      <c r="E41" s="147">
        <v>16327</v>
      </c>
      <c r="F41" s="147">
        <v>0</v>
      </c>
      <c r="G41" s="147">
        <v>16327</v>
      </c>
      <c r="H41" s="148">
        <v>0</v>
      </c>
      <c r="I41" s="264"/>
    </row>
    <row r="42" spans="1:9" ht="38.25">
      <c r="A42" s="130"/>
      <c r="B42" s="265">
        <v>34</v>
      </c>
      <c r="C42" s="266" t="s">
        <v>408</v>
      </c>
      <c r="D42" s="147">
        <v>0</v>
      </c>
      <c r="E42" s="147">
        <v>12684</v>
      </c>
      <c r="F42" s="147">
        <v>0</v>
      </c>
      <c r="G42" s="147">
        <v>12684</v>
      </c>
      <c r="H42" s="148">
        <v>0</v>
      </c>
      <c r="I42" s="264"/>
    </row>
    <row r="43" spans="1:9" ht="25.5">
      <c r="A43" s="130"/>
      <c r="B43" s="265">
        <v>35</v>
      </c>
      <c r="C43" s="266" t="s">
        <v>409</v>
      </c>
      <c r="D43" s="147">
        <v>0</v>
      </c>
      <c r="E43" s="147">
        <v>8013</v>
      </c>
      <c r="F43" s="147">
        <v>0</v>
      </c>
      <c r="G43" s="147">
        <v>8013</v>
      </c>
      <c r="H43" s="148">
        <v>0</v>
      </c>
      <c r="I43" s="264"/>
    </row>
    <row r="44" spans="1:9" ht="25.5">
      <c r="A44" s="130"/>
      <c r="B44" s="265">
        <v>36</v>
      </c>
      <c r="C44" s="266" t="s">
        <v>410</v>
      </c>
      <c r="D44" s="147">
        <v>0</v>
      </c>
      <c r="E44" s="147">
        <v>9273</v>
      </c>
      <c r="F44" s="147">
        <v>0</v>
      </c>
      <c r="G44" s="147">
        <v>9273</v>
      </c>
      <c r="H44" s="148">
        <v>0</v>
      </c>
      <c r="I44" s="264"/>
    </row>
    <row r="45" spans="1:9" ht="25.5">
      <c r="A45" s="130"/>
      <c r="B45" s="265">
        <v>37</v>
      </c>
      <c r="C45" s="266" t="s">
        <v>411</v>
      </c>
      <c r="D45" s="147">
        <v>0</v>
      </c>
      <c r="E45" s="147">
        <v>13652</v>
      </c>
      <c r="F45" s="147">
        <v>0</v>
      </c>
      <c r="G45" s="147">
        <v>13652</v>
      </c>
      <c r="H45" s="148">
        <v>0</v>
      </c>
      <c r="I45" s="264"/>
    </row>
    <row r="46" spans="1:9" ht="25.5">
      <c r="A46" s="130"/>
      <c r="B46" s="265">
        <v>38</v>
      </c>
      <c r="C46" s="266" t="s">
        <v>412</v>
      </c>
      <c r="D46" s="147">
        <v>0</v>
      </c>
      <c r="E46" s="147">
        <v>2471</v>
      </c>
      <c r="F46" s="147">
        <v>0</v>
      </c>
      <c r="G46" s="147">
        <v>2471</v>
      </c>
      <c r="H46" s="148">
        <v>0</v>
      </c>
      <c r="I46" s="264"/>
    </row>
    <row r="47" spans="1:9" ht="25.5">
      <c r="A47" s="130"/>
      <c r="B47" s="265">
        <v>39</v>
      </c>
      <c r="C47" s="266" t="s">
        <v>413</v>
      </c>
      <c r="D47" s="147">
        <v>0</v>
      </c>
      <c r="E47" s="147">
        <v>37139</v>
      </c>
      <c r="F47" s="147">
        <v>0</v>
      </c>
      <c r="G47" s="147">
        <v>37139</v>
      </c>
      <c r="H47" s="148">
        <v>0</v>
      </c>
      <c r="I47" s="264"/>
    </row>
    <row r="48" spans="1:9" ht="38.25">
      <c r="A48" s="130"/>
      <c r="B48" s="265">
        <v>40</v>
      </c>
      <c r="C48" s="266" t="s">
        <v>414</v>
      </c>
      <c r="D48" s="147">
        <v>0</v>
      </c>
      <c r="E48" s="147">
        <v>10942</v>
      </c>
      <c r="F48" s="147">
        <v>0</v>
      </c>
      <c r="G48" s="147">
        <v>10942</v>
      </c>
      <c r="H48" s="148">
        <v>0</v>
      </c>
      <c r="I48" s="264"/>
    </row>
    <row r="49" spans="1:9" ht="15">
      <c r="A49" s="130"/>
      <c r="B49" s="265">
        <v>41</v>
      </c>
      <c r="C49" s="266" t="s">
        <v>415</v>
      </c>
      <c r="D49" s="147">
        <v>0</v>
      </c>
      <c r="E49" s="147">
        <v>893229</v>
      </c>
      <c r="F49" s="147">
        <v>0</v>
      </c>
      <c r="G49" s="147">
        <v>893229</v>
      </c>
      <c r="H49" s="148">
        <v>0</v>
      </c>
      <c r="I49" s="264"/>
    </row>
    <row r="50" spans="1:9" ht="15.75" thickBot="1">
      <c r="A50" s="130"/>
      <c r="B50" s="267">
        <v>42</v>
      </c>
      <c r="C50" s="268" t="s">
        <v>116</v>
      </c>
      <c r="D50" s="151">
        <v>2160527</v>
      </c>
      <c r="E50" s="151">
        <v>1326551</v>
      </c>
      <c r="F50" s="151">
        <v>14607</v>
      </c>
      <c r="G50" s="151">
        <v>3472471</v>
      </c>
      <c r="H50" s="152">
        <v>1745213</v>
      </c>
      <c r="I50" s="264"/>
    </row>
    <row r="51" spans="2:8" ht="15">
      <c r="B51" s="269"/>
      <c r="C51" s="269"/>
      <c r="D51" s="269"/>
      <c r="E51" s="269"/>
      <c r="F51" s="269"/>
      <c r="G51" s="269"/>
      <c r="H51" s="269"/>
    </row>
    <row r="53" spans="3:8" ht="15">
      <c r="C53" s="126"/>
      <c r="D53" s="126"/>
      <c r="E53" s="126"/>
      <c r="F53" s="126"/>
      <c r="G53" s="590"/>
      <c r="H53" s="590"/>
    </row>
    <row r="54" spans="3:8" ht="34.5" customHeight="1">
      <c r="C54" s="157"/>
      <c r="D54" s="259"/>
      <c r="E54" s="157"/>
      <c r="F54" s="259"/>
      <c r="G54" s="596"/>
      <c r="H54" s="596"/>
    </row>
    <row r="69" ht="15.75" customHeight="1"/>
    <row r="70" spans="1:9" ht="15">
      <c r="A70" s="130"/>
      <c r="B70" s="161"/>
      <c r="C70" s="161"/>
      <c r="D70" s="161"/>
      <c r="E70" s="161"/>
      <c r="F70" s="161"/>
      <c r="G70" s="161"/>
      <c r="H70" s="161"/>
      <c r="I70" s="130"/>
    </row>
  </sheetData>
  <sheetProtection/>
  <mergeCells count="3">
    <mergeCell ref="B5:H5"/>
    <mergeCell ref="G53:H53"/>
    <mergeCell ref="G54:H54"/>
  </mergeCells>
  <printOptions/>
  <pageMargins left="0.7" right="0.7" top="0.75" bottom="0.75" header="0.3" footer="0.3"/>
  <pageSetup horizontalDpi="600" verticalDpi="600" orientation="portrait" scale="5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J26" sqref="J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416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3" t="s">
        <v>49</v>
      </c>
      <c r="F7" s="273" t="s">
        <v>50</v>
      </c>
      <c r="G7" s="273" t="s">
        <v>51</v>
      </c>
      <c r="H7" s="273" t="s">
        <v>52</v>
      </c>
      <c r="I7" s="273" t="s">
        <v>49</v>
      </c>
      <c r="J7" s="273" t="s">
        <v>53</v>
      </c>
      <c r="K7" s="273" t="s">
        <v>51</v>
      </c>
      <c r="L7" s="27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3501316</v>
      </c>
      <c r="E8" s="67">
        <v>0</v>
      </c>
      <c r="F8" s="67">
        <v>83421</v>
      </c>
      <c r="G8" s="67">
        <v>0</v>
      </c>
      <c r="H8" s="67">
        <v>1150</v>
      </c>
      <c r="I8" s="67">
        <v>0</v>
      </c>
      <c r="J8" s="67">
        <v>33379</v>
      </c>
      <c r="K8" s="67">
        <v>0</v>
      </c>
      <c r="L8" s="67">
        <v>0</v>
      </c>
      <c r="M8" s="68">
        <v>3552508</v>
      </c>
      <c r="N8" s="67">
        <v>1966956</v>
      </c>
      <c r="O8" s="69">
        <v>1585552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2576511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2576511</v>
      </c>
      <c r="N11" s="72">
        <v>992859</v>
      </c>
      <c r="O11" s="74">
        <v>1583652</v>
      </c>
    </row>
    <row r="12" spans="2:15" ht="15">
      <c r="B12" s="70" t="s">
        <v>61</v>
      </c>
      <c r="C12" s="71" t="s">
        <v>62</v>
      </c>
      <c r="D12" s="72">
        <v>153080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153080</v>
      </c>
      <c r="N12" s="72">
        <v>151180</v>
      </c>
      <c r="O12" s="74">
        <v>1900</v>
      </c>
    </row>
    <row r="13" spans="2:15" ht="18" customHeight="1">
      <c r="B13" s="70" t="s">
        <v>63</v>
      </c>
      <c r="C13" s="71" t="s">
        <v>64</v>
      </c>
      <c r="D13" s="72">
        <v>98870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98870</v>
      </c>
      <c r="N13" s="72">
        <v>98870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672855</v>
      </c>
      <c r="E14" s="72">
        <v>0</v>
      </c>
      <c r="F14" s="72">
        <v>83421</v>
      </c>
      <c r="G14" s="72">
        <v>0</v>
      </c>
      <c r="H14" s="72">
        <v>1150</v>
      </c>
      <c r="I14" s="72">
        <v>0</v>
      </c>
      <c r="J14" s="72">
        <v>33379</v>
      </c>
      <c r="K14" s="72">
        <v>0</v>
      </c>
      <c r="L14" s="72">
        <v>0</v>
      </c>
      <c r="M14" s="73">
        <v>724047</v>
      </c>
      <c r="N14" s="72">
        <v>724047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23773</v>
      </c>
      <c r="E17" s="76">
        <v>0</v>
      </c>
      <c r="F17" s="76">
        <v>2460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26233</v>
      </c>
      <c r="N17" s="76">
        <v>26233</v>
      </c>
      <c r="O17" s="85">
        <v>0</v>
      </c>
    </row>
    <row r="18" spans="2:15" ht="15.75" thickBot="1">
      <c r="B18" s="586" t="s">
        <v>70</v>
      </c>
      <c r="C18" s="587"/>
      <c r="D18" s="86">
        <v>3525089</v>
      </c>
      <c r="E18" s="86">
        <v>0</v>
      </c>
      <c r="F18" s="86">
        <v>85881</v>
      </c>
      <c r="G18" s="86">
        <v>0</v>
      </c>
      <c r="H18" s="86">
        <v>1150</v>
      </c>
      <c r="I18" s="86">
        <v>0</v>
      </c>
      <c r="J18" s="86">
        <v>33379</v>
      </c>
      <c r="K18" s="86">
        <v>0</v>
      </c>
      <c r="L18" s="86">
        <v>0</v>
      </c>
      <c r="M18" s="86">
        <v>3578741</v>
      </c>
      <c r="N18" s="86">
        <v>1993189</v>
      </c>
      <c r="O18" s="87">
        <v>1585552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38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J21" sqref="J21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416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1483</v>
      </c>
      <c r="E10" s="107">
        <v>216518</v>
      </c>
      <c r="F10" s="107">
        <v>10318</v>
      </c>
      <c r="G10" s="107">
        <v>1908830</v>
      </c>
      <c r="H10" s="107">
        <v>1483</v>
      </c>
      <c r="I10" s="107">
        <v>249144</v>
      </c>
      <c r="J10" s="107">
        <v>10318</v>
      </c>
      <c r="K10" s="107">
        <v>2342186</v>
      </c>
      <c r="L10" s="107">
        <v>0</v>
      </c>
      <c r="M10" s="107">
        <v>32626</v>
      </c>
      <c r="N10" s="107">
        <v>0</v>
      </c>
      <c r="O10" s="108">
        <v>433356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1483</v>
      </c>
      <c r="E13" s="113">
        <v>216518</v>
      </c>
      <c r="F13" s="115">
        <v>10318</v>
      </c>
      <c r="G13" s="115">
        <v>1908830</v>
      </c>
      <c r="H13" s="115">
        <v>1483</v>
      </c>
      <c r="I13" s="115">
        <v>249144</v>
      </c>
      <c r="J13" s="115">
        <v>10318</v>
      </c>
      <c r="K13" s="116">
        <v>2342186</v>
      </c>
      <c r="L13" s="112">
        <v>0</v>
      </c>
      <c r="M13" s="113">
        <v>32626</v>
      </c>
      <c r="N13" s="112">
        <v>0</v>
      </c>
      <c r="O13" s="114">
        <v>433356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7" right="0.7" top="0.75" bottom="0.75" header="0.3" footer="0.3"/>
  <pageSetup horizontalDpi="600" verticalDpi="600" orientation="portrait" scale="54"/>
</worksheet>
</file>

<file path=xl/worksheets/sheet39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7" sqref="I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368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3" t="s">
        <v>49</v>
      </c>
      <c r="F7" s="273" t="s">
        <v>50</v>
      </c>
      <c r="G7" s="273" t="s">
        <v>51</v>
      </c>
      <c r="H7" s="273" t="s">
        <v>52</v>
      </c>
      <c r="I7" s="273" t="s">
        <v>49</v>
      </c>
      <c r="J7" s="273" t="s">
        <v>53</v>
      </c>
      <c r="K7" s="273" t="s">
        <v>51</v>
      </c>
      <c r="L7" s="27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97239502</v>
      </c>
      <c r="E8" s="67">
        <v>0</v>
      </c>
      <c r="F8" s="67">
        <v>3160077</v>
      </c>
      <c r="G8" s="67">
        <v>15919</v>
      </c>
      <c r="H8" s="67">
        <v>38506</v>
      </c>
      <c r="I8" s="67">
        <v>0</v>
      </c>
      <c r="J8" s="67">
        <v>223191</v>
      </c>
      <c r="K8" s="67">
        <v>0</v>
      </c>
      <c r="L8" s="67">
        <v>29389</v>
      </c>
      <c r="M8" s="68">
        <v>100201426</v>
      </c>
      <c r="N8" s="67">
        <v>56046914</v>
      </c>
      <c r="O8" s="69">
        <v>44154512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79384151</v>
      </c>
      <c r="E11" s="72">
        <v>0</v>
      </c>
      <c r="F11" s="72">
        <v>1745104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81129255</v>
      </c>
      <c r="N11" s="72">
        <v>38621675</v>
      </c>
      <c r="O11" s="74">
        <v>42507581</v>
      </c>
    </row>
    <row r="12" spans="2:15" ht="15">
      <c r="B12" s="70" t="s">
        <v>61</v>
      </c>
      <c r="C12" s="71" t="s">
        <v>62</v>
      </c>
      <c r="D12" s="72">
        <v>6825371</v>
      </c>
      <c r="E12" s="72">
        <v>0</v>
      </c>
      <c r="F12" s="72">
        <v>31685</v>
      </c>
      <c r="G12" s="72">
        <v>0</v>
      </c>
      <c r="H12" s="72">
        <v>16077</v>
      </c>
      <c r="I12" s="72">
        <v>0</v>
      </c>
      <c r="J12" s="67">
        <v>37908</v>
      </c>
      <c r="K12" s="72">
        <v>0</v>
      </c>
      <c r="L12" s="72">
        <v>3084</v>
      </c>
      <c r="M12" s="73">
        <v>6832142</v>
      </c>
      <c r="N12" s="72">
        <v>6215508</v>
      </c>
      <c r="O12" s="74">
        <v>616635</v>
      </c>
    </row>
    <row r="13" spans="2:15" ht="18" customHeight="1">
      <c r="B13" s="70" t="s">
        <v>63</v>
      </c>
      <c r="C13" s="71" t="s">
        <v>64</v>
      </c>
      <c r="D13" s="72">
        <v>1889779</v>
      </c>
      <c r="E13" s="72">
        <v>0</v>
      </c>
      <c r="F13" s="72">
        <v>272585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2162364</v>
      </c>
      <c r="N13" s="72">
        <v>1356370</v>
      </c>
      <c r="O13" s="74">
        <v>805993</v>
      </c>
    </row>
    <row r="14" spans="2:15" ht="15.75" customHeight="1">
      <c r="B14" s="70" t="s">
        <v>65</v>
      </c>
      <c r="C14" s="71" t="s">
        <v>66</v>
      </c>
      <c r="D14" s="72">
        <v>9140201</v>
      </c>
      <c r="E14" s="72">
        <v>0</v>
      </c>
      <c r="F14" s="72">
        <v>1110703</v>
      </c>
      <c r="G14" s="72">
        <v>15919</v>
      </c>
      <c r="H14" s="72">
        <v>22429</v>
      </c>
      <c r="I14" s="72">
        <v>0</v>
      </c>
      <c r="J14" s="72">
        <v>185283</v>
      </c>
      <c r="K14" s="72">
        <v>0</v>
      </c>
      <c r="L14" s="72">
        <v>26305</v>
      </c>
      <c r="M14" s="73">
        <v>10077665</v>
      </c>
      <c r="N14" s="72">
        <v>9853362</v>
      </c>
      <c r="O14" s="74">
        <v>224302</v>
      </c>
    </row>
    <row r="15" spans="2:15" ht="15">
      <c r="B15" s="79" t="s">
        <v>18</v>
      </c>
      <c r="C15" s="80" t="s">
        <v>67</v>
      </c>
      <c r="D15" s="72">
        <v>255365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255365</v>
      </c>
      <c r="N15" s="72">
        <v>0</v>
      </c>
      <c r="O15" s="74">
        <v>255365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264811</v>
      </c>
      <c r="E17" s="76">
        <v>0</v>
      </c>
      <c r="F17" s="76">
        <v>7319</v>
      </c>
      <c r="G17" s="76">
        <v>0</v>
      </c>
      <c r="H17" s="76">
        <v>0</v>
      </c>
      <c r="I17" s="76">
        <v>0</v>
      </c>
      <c r="J17" s="76">
        <v>505</v>
      </c>
      <c r="K17" s="76">
        <v>0</v>
      </c>
      <c r="L17" s="76">
        <v>458</v>
      </c>
      <c r="M17" s="84">
        <v>271165</v>
      </c>
      <c r="N17" s="76">
        <v>268536</v>
      </c>
      <c r="O17" s="85">
        <v>2629</v>
      </c>
    </row>
    <row r="18" spans="2:15" ht="15.75" thickBot="1">
      <c r="B18" s="586" t="s">
        <v>70</v>
      </c>
      <c r="C18" s="587"/>
      <c r="D18" s="86">
        <v>97759677</v>
      </c>
      <c r="E18" s="86">
        <v>0</v>
      </c>
      <c r="F18" s="86">
        <v>3167396</v>
      </c>
      <c r="G18" s="86">
        <v>15919</v>
      </c>
      <c r="H18" s="86">
        <v>38506</v>
      </c>
      <c r="I18" s="86">
        <v>0</v>
      </c>
      <c r="J18" s="86">
        <v>223696</v>
      </c>
      <c r="K18" s="86">
        <v>0</v>
      </c>
      <c r="L18" s="86">
        <v>29847</v>
      </c>
      <c r="M18" s="86">
        <v>100727956</v>
      </c>
      <c r="N18" s="86">
        <v>56315450</v>
      </c>
      <c r="O18" s="87">
        <v>44412506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15919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7.5742187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6.28125" style="2" customWidth="1"/>
    <col min="14" max="14" width="14.57421875" style="2" customWidth="1"/>
    <col min="15" max="15" width="16.574218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39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64" t="s">
        <v>49</v>
      </c>
      <c r="F7" s="64" t="s">
        <v>50</v>
      </c>
      <c r="G7" s="64" t="s">
        <v>51</v>
      </c>
      <c r="H7" s="64" t="s">
        <v>52</v>
      </c>
      <c r="I7" s="64" t="s">
        <v>49</v>
      </c>
      <c r="J7" s="64" t="s">
        <v>53</v>
      </c>
      <c r="K7" s="64" t="s">
        <v>51</v>
      </c>
      <c r="L7" s="64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13210546262</v>
      </c>
      <c r="E8" s="67">
        <v>0</v>
      </c>
      <c r="F8" s="67">
        <v>35156725</v>
      </c>
      <c r="G8" s="67">
        <v>168576844</v>
      </c>
      <c r="H8" s="67">
        <v>342527715</v>
      </c>
      <c r="I8" s="67">
        <v>0</v>
      </c>
      <c r="J8" s="67">
        <v>142027185</v>
      </c>
      <c r="K8" s="67">
        <v>49709691</v>
      </c>
      <c r="L8" s="67">
        <v>827723238</v>
      </c>
      <c r="M8" s="68">
        <v>12737347420</v>
      </c>
      <c r="N8" s="67">
        <v>3976568676</v>
      </c>
      <c r="O8" s="69">
        <v>8760778747</v>
      </c>
    </row>
    <row r="9" spans="2:15" ht="15">
      <c r="B9" s="70" t="s">
        <v>55</v>
      </c>
      <c r="C9" s="71" t="s">
        <v>56</v>
      </c>
      <c r="D9" s="72">
        <v>4546050063</v>
      </c>
      <c r="E9" s="72">
        <v>0</v>
      </c>
      <c r="F9" s="72">
        <v>1589325</v>
      </c>
      <c r="G9" s="72">
        <v>14224089</v>
      </c>
      <c r="H9" s="72">
        <v>319784173</v>
      </c>
      <c r="I9" s="72">
        <v>0</v>
      </c>
      <c r="J9" s="72">
        <v>99590709</v>
      </c>
      <c r="K9" s="72">
        <v>3366021</v>
      </c>
      <c r="L9" s="72">
        <v>820214282</v>
      </c>
      <c r="M9" s="73">
        <v>3958476638</v>
      </c>
      <c r="N9" s="72">
        <v>1170613</v>
      </c>
      <c r="O9" s="74">
        <v>3957306025</v>
      </c>
    </row>
    <row r="10" spans="2:15" ht="38.25" customHeight="1">
      <c r="B10" s="70" t="s">
        <v>57</v>
      </c>
      <c r="C10" s="75" t="s">
        <v>58</v>
      </c>
      <c r="D10" s="72">
        <v>3880450420</v>
      </c>
      <c r="E10" s="72">
        <v>0</v>
      </c>
      <c r="F10" s="72">
        <v>0</v>
      </c>
      <c r="G10" s="72">
        <v>0</v>
      </c>
      <c r="H10" s="72">
        <v>213781442</v>
      </c>
      <c r="I10" s="72">
        <v>0</v>
      </c>
      <c r="J10" s="76">
        <v>0</v>
      </c>
      <c r="K10" s="72">
        <v>0</v>
      </c>
      <c r="L10" s="72">
        <v>820214282</v>
      </c>
      <c r="M10" s="73">
        <v>3274017580</v>
      </c>
      <c r="N10" s="72">
        <v>0</v>
      </c>
      <c r="O10" s="74">
        <v>3274017580</v>
      </c>
    </row>
    <row r="11" spans="2:15" ht="25.5">
      <c r="B11" s="70" t="s">
        <v>59</v>
      </c>
      <c r="C11" s="71" t="s">
        <v>60</v>
      </c>
      <c r="D11" s="72">
        <v>7878878290</v>
      </c>
      <c r="E11" s="72">
        <v>0</v>
      </c>
      <c r="F11" s="72">
        <v>8653129</v>
      </c>
      <c r="G11" s="72">
        <v>135602026</v>
      </c>
      <c r="H11" s="72">
        <v>19921030</v>
      </c>
      <c r="I11" s="77">
        <v>0</v>
      </c>
      <c r="J11" s="72">
        <v>30703094</v>
      </c>
      <c r="K11" s="78">
        <v>37886801</v>
      </c>
      <c r="L11" s="72">
        <v>4822877</v>
      </c>
      <c r="M11" s="73">
        <v>7969641700</v>
      </c>
      <c r="N11" s="72">
        <v>3287286716</v>
      </c>
      <c r="O11" s="74">
        <v>4682354986</v>
      </c>
    </row>
    <row r="12" spans="2:15" ht="15">
      <c r="B12" s="70" t="s">
        <v>61</v>
      </c>
      <c r="C12" s="71" t="s">
        <v>62</v>
      </c>
      <c r="D12" s="72">
        <v>466033626</v>
      </c>
      <c r="E12" s="72">
        <v>0</v>
      </c>
      <c r="F12" s="72">
        <v>5310311</v>
      </c>
      <c r="G12" s="72">
        <v>7854381</v>
      </c>
      <c r="H12" s="72">
        <v>506071</v>
      </c>
      <c r="I12" s="72">
        <v>0</v>
      </c>
      <c r="J12" s="67">
        <v>4886072</v>
      </c>
      <c r="K12" s="72">
        <v>1703901</v>
      </c>
      <c r="L12" s="72">
        <v>1016615</v>
      </c>
      <c r="M12" s="73">
        <v>472097804</v>
      </c>
      <c r="N12" s="72">
        <v>389098748</v>
      </c>
      <c r="O12" s="74">
        <v>82999051</v>
      </c>
    </row>
    <row r="13" spans="2:15" ht="18" customHeight="1">
      <c r="B13" s="70" t="s">
        <v>63</v>
      </c>
      <c r="C13" s="71" t="s">
        <v>64</v>
      </c>
      <c r="D13" s="72">
        <v>33000302</v>
      </c>
      <c r="E13" s="72">
        <v>0</v>
      </c>
      <c r="F13" s="72">
        <v>1190111</v>
      </c>
      <c r="G13" s="72">
        <v>1945105</v>
      </c>
      <c r="H13" s="72">
        <v>131470</v>
      </c>
      <c r="I13" s="72">
        <v>0</v>
      </c>
      <c r="J13" s="72">
        <v>561991</v>
      </c>
      <c r="K13" s="72">
        <v>448674</v>
      </c>
      <c r="L13" s="72">
        <v>131470</v>
      </c>
      <c r="M13" s="73">
        <v>35124853</v>
      </c>
      <c r="N13" s="72">
        <v>27364656</v>
      </c>
      <c r="O13" s="74">
        <v>7760196</v>
      </c>
    </row>
    <row r="14" spans="2:15" ht="15.75" customHeight="1">
      <c r="B14" s="70" t="s">
        <v>65</v>
      </c>
      <c r="C14" s="71" t="s">
        <v>66</v>
      </c>
      <c r="D14" s="72">
        <v>286583981</v>
      </c>
      <c r="E14" s="72">
        <v>0</v>
      </c>
      <c r="F14" s="72">
        <v>18413853</v>
      </c>
      <c r="G14" s="72">
        <v>8951244</v>
      </c>
      <c r="H14" s="72">
        <v>2184972</v>
      </c>
      <c r="I14" s="72">
        <v>0</v>
      </c>
      <c r="J14" s="72">
        <v>6285320</v>
      </c>
      <c r="K14" s="72">
        <v>6304295</v>
      </c>
      <c r="L14" s="72">
        <v>1537994</v>
      </c>
      <c r="M14" s="73">
        <v>302006437</v>
      </c>
      <c r="N14" s="72">
        <v>271647945</v>
      </c>
      <c r="O14" s="74">
        <v>30358495</v>
      </c>
    </row>
    <row r="15" spans="2:15" ht="15">
      <c r="B15" s="79" t="s">
        <v>18</v>
      </c>
      <c r="C15" s="80" t="s">
        <v>67</v>
      </c>
      <c r="D15" s="72">
        <v>1384027904</v>
      </c>
      <c r="E15" s="72">
        <v>0</v>
      </c>
      <c r="F15" s="72">
        <v>625057679</v>
      </c>
      <c r="G15" s="72">
        <v>59470275</v>
      </c>
      <c r="H15" s="72">
        <v>180</v>
      </c>
      <c r="I15" s="72">
        <v>0</v>
      </c>
      <c r="J15" s="72">
        <v>7357819</v>
      </c>
      <c r="K15" s="72">
        <v>170260573</v>
      </c>
      <c r="L15" s="72">
        <v>438965</v>
      </c>
      <c r="M15" s="73">
        <v>1890498681</v>
      </c>
      <c r="N15" s="72">
        <v>0</v>
      </c>
      <c r="O15" s="74">
        <v>1890498681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287317289</v>
      </c>
      <c r="E17" s="76">
        <v>0</v>
      </c>
      <c r="F17" s="76">
        <v>1429971</v>
      </c>
      <c r="G17" s="76">
        <v>5198957</v>
      </c>
      <c r="H17" s="76">
        <v>43872</v>
      </c>
      <c r="I17" s="76">
        <v>0</v>
      </c>
      <c r="J17" s="76">
        <v>443701</v>
      </c>
      <c r="K17" s="76">
        <v>280579</v>
      </c>
      <c r="L17" s="76">
        <v>42705</v>
      </c>
      <c r="M17" s="84">
        <v>293223107</v>
      </c>
      <c r="N17" s="76">
        <v>281372021</v>
      </c>
      <c r="O17" s="85">
        <v>11851086</v>
      </c>
    </row>
    <row r="18" spans="2:15" ht="15.75" thickBot="1">
      <c r="B18" s="586" t="s">
        <v>70</v>
      </c>
      <c r="C18" s="587"/>
      <c r="D18" s="86">
        <v>14881891447</v>
      </c>
      <c r="E18" s="86">
        <v>0</v>
      </c>
      <c r="F18" s="86">
        <v>661644370</v>
      </c>
      <c r="G18" s="86">
        <v>233246076</v>
      </c>
      <c r="H18" s="86">
        <v>342571767</v>
      </c>
      <c r="I18" s="86">
        <v>0</v>
      </c>
      <c r="J18" s="86">
        <v>149828700</v>
      </c>
      <c r="K18" s="86">
        <v>220250843</v>
      </c>
      <c r="L18" s="86">
        <v>828204908</v>
      </c>
      <c r="M18" s="86">
        <v>14921069203</v>
      </c>
      <c r="N18" s="86">
        <v>4257940693</v>
      </c>
      <c r="O18" s="87">
        <v>10661684326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92079806</v>
      </c>
      <c r="H19" s="88" t="s">
        <v>72</v>
      </c>
      <c r="I19" s="88" t="s">
        <v>72</v>
      </c>
      <c r="J19" s="88" t="s">
        <v>72</v>
      </c>
      <c r="K19" s="89">
        <v>90351166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40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J21" sqref="J21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368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12150</v>
      </c>
      <c r="E10" s="107">
        <v>1773900</v>
      </c>
      <c r="F10" s="107">
        <v>77332</v>
      </c>
      <c r="G10" s="107">
        <v>14176735</v>
      </c>
      <c r="H10" s="107">
        <v>0</v>
      </c>
      <c r="I10" s="107">
        <v>0</v>
      </c>
      <c r="J10" s="107">
        <v>0</v>
      </c>
      <c r="K10" s="107">
        <v>0</v>
      </c>
      <c r="L10" s="107">
        <v>-12150</v>
      </c>
      <c r="M10" s="107">
        <v>-1773900</v>
      </c>
      <c r="N10" s="107">
        <v>-77332</v>
      </c>
      <c r="O10" s="108">
        <v>-14176735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12150</v>
      </c>
      <c r="E13" s="113">
        <v>1773900</v>
      </c>
      <c r="F13" s="115">
        <v>76631</v>
      </c>
      <c r="G13" s="115">
        <v>14176735</v>
      </c>
      <c r="H13" s="115">
        <v>0</v>
      </c>
      <c r="I13" s="115">
        <v>0</v>
      </c>
      <c r="J13" s="115">
        <v>0</v>
      </c>
      <c r="K13" s="116">
        <v>0</v>
      </c>
      <c r="L13" s="112">
        <v>-12150</v>
      </c>
      <c r="M13" s="113">
        <v>-1773900</v>
      </c>
      <c r="N13" s="112">
        <v>-76631</v>
      </c>
      <c r="O13" s="114">
        <v>-14176735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701</v>
      </c>
      <c r="G16" s="121"/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-701</v>
      </c>
      <c r="O16" s="123"/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3" right="0.17" top="0.7480314960629921" bottom="0.7480314960629921" header="0.31496062992125984" footer="0.31496062992125984"/>
  <pageSetup horizontalDpi="600" verticalDpi="600" orientation="landscape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4">
      <selection activeCell="F32" sqref="F32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368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417</v>
      </c>
      <c r="D9" s="143">
        <v>22284</v>
      </c>
      <c r="E9" s="143">
        <v>920</v>
      </c>
      <c r="F9" s="143">
        <v>0</v>
      </c>
      <c r="G9" s="143">
        <v>23204</v>
      </c>
      <c r="H9" s="144">
        <v>0</v>
      </c>
      <c r="I9" s="264"/>
    </row>
    <row r="10" spans="1:9" ht="25.5">
      <c r="A10" s="130"/>
      <c r="B10" s="265">
        <v>2</v>
      </c>
      <c r="C10" s="266" t="s">
        <v>418</v>
      </c>
      <c r="D10" s="147">
        <v>3133</v>
      </c>
      <c r="E10" s="147">
        <v>0</v>
      </c>
      <c r="F10" s="147">
        <v>0</v>
      </c>
      <c r="G10" s="147">
        <v>3133</v>
      </c>
      <c r="H10" s="148">
        <v>0</v>
      </c>
      <c r="I10" s="264"/>
    </row>
    <row r="11" spans="1:9" ht="15.75" thickBot="1">
      <c r="A11" s="130"/>
      <c r="B11" s="267">
        <v>3</v>
      </c>
      <c r="C11" s="268" t="s">
        <v>116</v>
      </c>
      <c r="D11" s="151">
        <v>25417</v>
      </c>
      <c r="E11" s="151">
        <v>920</v>
      </c>
      <c r="F11" s="151">
        <v>0</v>
      </c>
      <c r="G11" s="151">
        <v>26337</v>
      </c>
      <c r="H11" s="152">
        <v>0</v>
      </c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77"/>
      <c r="E15" s="157"/>
      <c r="F15" s="277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B2:C3"/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42"/>
  <sheetViews>
    <sheetView showGridLines="0" showOutlineSymbols="0" zoomScalePageLayoutView="0" workbookViewId="0" topLeftCell="A1">
      <selection activeCell="G26" sqref="G26:H26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368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114</v>
      </c>
      <c r="D9" s="143">
        <v>554701</v>
      </c>
      <c r="E9" s="143">
        <v>0</v>
      </c>
      <c r="F9" s="143">
        <v>0</v>
      </c>
      <c r="G9" s="143">
        <v>554701</v>
      </c>
      <c r="H9" s="144">
        <v>265027</v>
      </c>
      <c r="I9" s="264"/>
    </row>
    <row r="10" spans="1:9" ht="15">
      <c r="A10" s="130"/>
      <c r="B10" s="265">
        <v>2</v>
      </c>
      <c r="C10" s="266" t="s">
        <v>419</v>
      </c>
      <c r="D10" s="147">
        <v>646887</v>
      </c>
      <c r="E10" s="147">
        <v>0</v>
      </c>
      <c r="F10" s="147">
        <v>0</v>
      </c>
      <c r="G10" s="147">
        <v>646887</v>
      </c>
      <c r="H10" s="148">
        <v>486534</v>
      </c>
      <c r="I10" s="264"/>
    </row>
    <row r="11" spans="1:9" ht="15">
      <c r="A11" s="130"/>
      <c r="B11" s="265">
        <v>3</v>
      </c>
      <c r="C11" s="266" t="s">
        <v>420</v>
      </c>
      <c r="D11" s="147">
        <v>15201</v>
      </c>
      <c r="E11" s="147">
        <v>0</v>
      </c>
      <c r="F11" s="147">
        <v>0</v>
      </c>
      <c r="G11" s="147">
        <v>15201</v>
      </c>
      <c r="H11" s="148">
        <v>0</v>
      </c>
      <c r="I11" s="264"/>
    </row>
    <row r="12" spans="1:9" ht="15">
      <c r="A12" s="130"/>
      <c r="B12" s="265">
        <v>4</v>
      </c>
      <c r="C12" s="266" t="s">
        <v>417</v>
      </c>
      <c r="D12" s="147">
        <v>14143</v>
      </c>
      <c r="E12" s="147">
        <v>0</v>
      </c>
      <c r="F12" s="147">
        <v>0</v>
      </c>
      <c r="G12" s="147">
        <v>14143</v>
      </c>
      <c r="H12" s="148">
        <v>4961</v>
      </c>
      <c r="I12" s="264"/>
    </row>
    <row r="13" spans="1:9" ht="25.5">
      <c r="A13" s="130"/>
      <c r="B13" s="265">
        <v>5</v>
      </c>
      <c r="C13" s="266" t="s">
        <v>421</v>
      </c>
      <c r="D13" s="147">
        <v>380385</v>
      </c>
      <c r="E13" s="147">
        <v>44148</v>
      </c>
      <c r="F13" s="147">
        <v>0</v>
      </c>
      <c r="G13" s="147">
        <v>424533</v>
      </c>
      <c r="H13" s="148">
        <v>158967</v>
      </c>
      <c r="I13" s="264"/>
    </row>
    <row r="14" spans="1:9" ht="15">
      <c r="A14" s="130"/>
      <c r="B14" s="265">
        <v>6</v>
      </c>
      <c r="C14" s="266" t="s">
        <v>422</v>
      </c>
      <c r="D14" s="147">
        <v>601537</v>
      </c>
      <c r="E14" s="147">
        <v>4578</v>
      </c>
      <c r="F14" s="147">
        <v>0</v>
      </c>
      <c r="G14" s="147">
        <v>606115</v>
      </c>
      <c r="H14" s="148">
        <v>223669</v>
      </c>
      <c r="I14" s="264"/>
    </row>
    <row r="15" spans="1:9" ht="25.5">
      <c r="A15" s="130"/>
      <c r="B15" s="265">
        <v>7</v>
      </c>
      <c r="C15" s="266" t="s">
        <v>423</v>
      </c>
      <c r="D15" s="147">
        <v>92240</v>
      </c>
      <c r="E15" s="147">
        <v>0</v>
      </c>
      <c r="F15" s="147">
        <v>0</v>
      </c>
      <c r="G15" s="147">
        <v>92240</v>
      </c>
      <c r="H15" s="148">
        <v>38577</v>
      </c>
      <c r="I15" s="264"/>
    </row>
    <row r="16" spans="1:9" ht="25.5">
      <c r="A16" s="130"/>
      <c r="B16" s="265">
        <v>8</v>
      </c>
      <c r="C16" s="266" t="s">
        <v>424</v>
      </c>
      <c r="D16" s="147">
        <v>156332</v>
      </c>
      <c r="E16" s="147">
        <v>13916</v>
      </c>
      <c r="F16" s="147">
        <v>0</v>
      </c>
      <c r="G16" s="147">
        <v>170248</v>
      </c>
      <c r="H16" s="148">
        <v>84606</v>
      </c>
      <c r="I16" s="264"/>
    </row>
    <row r="17" spans="1:9" ht="15">
      <c r="A17" s="130"/>
      <c r="B17" s="265">
        <v>9</v>
      </c>
      <c r="C17" s="266" t="s">
        <v>425</v>
      </c>
      <c r="D17" s="147">
        <v>924831</v>
      </c>
      <c r="E17" s="147">
        <v>0</v>
      </c>
      <c r="F17" s="147">
        <v>0</v>
      </c>
      <c r="G17" s="147">
        <v>924831</v>
      </c>
      <c r="H17" s="148">
        <v>297021</v>
      </c>
      <c r="I17" s="264"/>
    </row>
    <row r="18" spans="1:9" ht="25.5">
      <c r="A18" s="130"/>
      <c r="B18" s="265">
        <v>10</v>
      </c>
      <c r="C18" s="266" t="s">
        <v>426</v>
      </c>
      <c r="D18" s="147">
        <v>163086</v>
      </c>
      <c r="E18" s="147">
        <v>5575</v>
      </c>
      <c r="F18" s="147">
        <v>0</v>
      </c>
      <c r="G18" s="147">
        <v>168661</v>
      </c>
      <c r="H18" s="148">
        <v>50271</v>
      </c>
      <c r="I18" s="264"/>
    </row>
    <row r="19" spans="1:9" ht="15">
      <c r="A19" s="130"/>
      <c r="B19" s="265">
        <v>11</v>
      </c>
      <c r="C19" s="266" t="s">
        <v>427</v>
      </c>
      <c r="D19" s="147">
        <v>2362</v>
      </c>
      <c r="E19" s="147">
        <v>0</v>
      </c>
      <c r="F19" s="147">
        <v>0</v>
      </c>
      <c r="G19" s="147">
        <v>2362</v>
      </c>
      <c r="H19" s="148">
        <v>1172</v>
      </c>
      <c r="I19" s="264"/>
    </row>
    <row r="20" spans="1:9" ht="15">
      <c r="A20" s="130"/>
      <c r="B20" s="265">
        <v>12</v>
      </c>
      <c r="C20" s="266" t="s">
        <v>428</v>
      </c>
      <c r="D20" s="147">
        <v>38049</v>
      </c>
      <c r="E20" s="147">
        <v>0</v>
      </c>
      <c r="F20" s="147">
        <v>0</v>
      </c>
      <c r="G20" s="147">
        <v>38049</v>
      </c>
      <c r="H20" s="148">
        <v>19927</v>
      </c>
      <c r="I20" s="264"/>
    </row>
    <row r="21" spans="1:9" ht="15">
      <c r="A21" s="130"/>
      <c r="B21" s="265">
        <v>13</v>
      </c>
      <c r="C21" s="266" t="s">
        <v>429</v>
      </c>
      <c r="D21" s="147">
        <v>15294</v>
      </c>
      <c r="E21" s="147">
        <v>0</v>
      </c>
      <c r="F21" s="147">
        <v>0</v>
      </c>
      <c r="G21" s="147">
        <v>15294</v>
      </c>
      <c r="H21" s="148">
        <v>8418</v>
      </c>
      <c r="I21" s="264"/>
    </row>
    <row r="22" spans="1:9" ht="15.75" thickBot="1">
      <c r="A22" s="130"/>
      <c r="B22" s="267">
        <v>14</v>
      </c>
      <c r="C22" s="268" t="s">
        <v>116</v>
      </c>
      <c r="D22" s="151">
        <v>3605048</v>
      </c>
      <c r="E22" s="151">
        <v>68217</v>
      </c>
      <c r="F22" s="151">
        <v>0</v>
      </c>
      <c r="G22" s="151">
        <v>3673265</v>
      </c>
      <c r="H22" s="152">
        <v>1639150</v>
      </c>
      <c r="I22" s="264"/>
    </row>
    <row r="23" spans="2:8" ht="15">
      <c r="B23" s="269"/>
      <c r="C23" s="269"/>
      <c r="D23" s="269"/>
      <c r="E23" s="269"/>
      <c r="F23" s="269"/>
      <c r="G23" s="269"/>
      <c r="H23" s="269"/>
    </row>
    <row r="25" spans="3:8" ht="15">
      <c r="C25" s="126"/>
      <c r="D25" s="126"/>
      <c r="E25" s="126"/>
      <c r="F25" s="126"/>
      <c r="G25" s="590"/>
      <c r="H25" s="590"/>
    </row>
    <row r="26" spans="3:8" ht="34.5" customHeight="1">
      <c r="C26" s="157"/>
      <c r="D26" s="277"/>
      <c r="E26" s="157"/>
      <c r="F26" s="277"/>
      <c r="G26" s="596"/>
      <c r="H26" s="596"/>
    </row>
    <row r="41" ht="15.75" customHeight="1"/>
    <row r="42" spans="1:9" ht="15">
      <c r="A42" s="130"/>
      <c r="B42" s="161"/>
      <c r="C42" s="161"/>
      <c r="D42" s="161"/>
      <c r="E42" s="161"/>
      <c r="F42" s="161"/>
      <c r="G42" s="161"/>
      <c r="H42" s="161"/>
      <c r="I42" s="130"/>
    </row>
  </sheetData>
  <sheetProtection/>
  <mergeCells count="4">
    <mergeCell ref="B2:C3"/>
    <mergeCell ref="B5:H5"/>
    <mergeCell ref="G25:H25"/>
    <mergeCell ref="G26:H26"/>
  </mergeCells>
  <printOptions/>
  <pageMargins left="0.7" right="0.7" top="0.75" bottom="0.75" header="0.3" footer="0.3"/>
  <pageSetup horizontalDpi="600" verticalDpi="600" orientation="portrait" scale="5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5.85156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5.421875" style="2" customWidth="1"/>
    <col min="14" max="14" width="14.14062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430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11634084779</v>
      </c>
      <c r="E8" s="67">
        <v>0</v>
      </c>
      <c r="F8" s="67">
        <v>8053047</v>
      </c>
      <c r="G8" s="67">
        <v>96418255</v>
      </c>
      <c r="H8" s="67">
        <v>338735140</v>
      </c>
      <c r="I8" s="67">
        <v>0</v>
      </c>
      <c r="J8" s="67">
        <v>136157234</v>
      </c>
      <c r="K8" s="67">
        <v>15968550</v>
      </c>
      <c r="L8" s="67">
        <v>825471671</v>
      </c>
      <c r="M8" s="68">
        <v>11099693765</v>
      </c>
      <c r="N8" s="67">
        <v>3244966222</v>
      </c>
      <c r="O8" s="69">
        <v>7854727543</v>
      </c>
    </row>
    <row r="9" spans="2:15" ht="15">
      <c r="B9" s="70" t="s">
        <v>55</v>
      </c>
      <c r="C9" s="71" t="s">
        <v>56</v>
      </c>
      <c r="D9" s="72">
        <v>4497369873</v>
      </c>
      <c r="E9" s="72">
        <v>0</v>
      </c>
      <c r="F9" s="72">
        <v>1589325</v>
      </c>
      <c r="G9" s="72">
        <v>14039089</v>
      </c>
      <c r="H9" s="72">
        <v>319784173</v>
      </c>
      <c r="I9" s="72">
        <v>0</v>
      </c>
      <c r="J9" s="72">
        <v>99590709</v>
      </c>
      <c r="K9" s="72">
        <v>3181021</v>
      </c>
      <c r="L9" s="72">
        <v>820214282</v>
      </c>
      <c r="M9" s="73">
        <v>3909796448</v>
      </c>
      <c r="N9" s="72">
        <v>1150549</v>
      </c>
      <c r="O9" s="74">
        <v>3908645899</v>
      </c>
    </row>
    <row r="10" spans="2:15" ht="38.25" customHeight="1">
      <c r="B10" s="70" t="s">
        <v>57</v>
      </c>
      <c r="C10" s="75" t="s">
        <v>58</v>
      </c>
      <c r="D10" s="72">
        <v>3880450420</v>
      </c>
      <c r="E10" s="72">
        <v>0</v>
      </c>
      <c r="F10" s="72">
        <v>0</v>
      </c>
      <c r="G10" s="72">
        <v>0</v>
      </c>
      <c r="H10" s="72">
        <v>213781442</v>
      </c>
      <c r="I10" s="72">
        <v>0</v>
      </c>
      <c r="J10" s="76">
        <v>0</v>
      </c>
      <c r="K10" s="72">
        <v>0</v>
      </c>
      <c r="L10" s="72">
        <v>820214282</v>
      </c>
      <c r="M10" s="73">
        <v>3274017580</v>
      </c>
      <c r="N10" s="72">
        <v>0</v>
      </c>
      <c r="O10" s="74">
        <v>3274017580</v>
      </c>
    </row>
    <row r="11" spans="2:15" ht="25.5">
      <c r="B11" s="70" t="s">
        <v>59</v>
      </c>
      <c r="C11" s="71" t="s">
        <v>60</v>
      </c>
      <c r="D11" s="72">
        <v>6621387340</v>
      </c>
      <c r="E11" s="72">
        <v>0</v>
      </c>
      <c r="F11" s="72">
        <v>1181028</v>
      </c>
      <c r="G11" s="72">
        <v>69711269</v>
      </c>
      <c r="H11" s="72">
        <v>18761122</v>
      </c>
      <c r="I11" s="77">
        <v>0</v>
      </c>
      <c r="J11" s="72">
        <v>30644129</v>
      </c>
      <c r="K11" s="78">
        <v>9212668</v>
      </c>
      <c r="L11" s="72">
        <v>4822877</v>
      </c>
      <c r="M11" s="73">
        <v>6666361086</v>
      </c>
      <c r="N11" s="72">
        <v>2823240970</v>
      </c>
      <c r="O11" s="74">
        <v>3843120116</v>
      </c>
    </row>
    <row r="12" spans="2:15" ht="15">
      <c r="B12" s="70" t="s">
        <v>61</v>
      </c>
      <c r="C12" s="71" t="s">
        <v>62</v>
      </c>
      <c r="D12" s="72">
        <v>406232133</v>
      </c>
      <c r="E12" s="72">
        <v>0</v>
      </c>
      <c r="F12" s="72">
        <v>3607805</v>
      </c>
      <c r="G12" s="72">
        <v>6815431</v>
      </c>
      <c r="H12" s="72">
        <v>47458</v>
      </c>
      <c r="I12" s="72">
        <v>0</v>
      </c>
      <c r="J12" s="67">
        <v>4653653</v>
      </c>
      <c r="K12" s="72">
        <v>1216299</v>
      </c>
      <c r="L12" s="72">
        <v>254761</v>
      </c>
      <c r="M12" s="73">
        <v>410578113</v>
      </c>
      <c r="N12" s="72">
        <v>339764055</v>
      </c>
      <c r="O12" s="74">
        <v>70814058</v>
      </c>
    </row>
    <row r="13" spans="2:15" ht="18" customHeight="1">
      <c r="B13" s="70" t="s">
        <v>63</v>
      </c>
      <c r="C13" s="71" t="s">
        <v>64</v>
      </c>
      <c r="D13" s="72">
        <v>21381509</v>
      </c>
      <c r="E13" s="72">
        <v>0</v>
      </c>
      <c r="F13" s="72">
        <v>71521</v>
      </c>
      <c r="G13" s="72">
        <v>1945105</v>
      </c>
      <c r="H13" s="72">
        <v>131470</v>
      </c>
      <c r="I13" s="72">
        <v>0</v>
      </c>
      <c r="J13" s="72">
        <v>561991</v>
      </c>
      <c r="K13" s="72">
        <v>388774</v>
      </c>
      <c r="L13" s="72">
        <v>131470</v>
      </c>
      <c r="M13" s="73">
        <v>22447370</v>
      </c>
      <c r="N13" s="72">
        <v>17367798</v>
      </c>
      <c r="O13" s="74">
        <v>5079572</v>
      </c>
    </row>
    <row r="14" spans="2:15" ht="15.75" customHeight="1">
      <c r="B14" s="70" t="s">
        <v>65</v>
      </c>
      <c r="C14" s="71" t="s">
        <v>66</v>
      </c>
      <c r="D14" s="72">
        <v>87713924</v>
      </c>
      <c r="E14" s="72">
        <v>0</v>
      </c>
      <c r="F14" s="72">
        <v>1603369</v>
      </c>
      <c r="G14" s="72">
        <v>3907361</v>
      </c>
      <c r="H14" s="72">
        <v>10917</v>
      </c>
      <c r="I14" s="72">
        <v>0</v>
      </c>
      <c r="J14" s="72">
        <v>706752</v>
      </c>
      <c r="K14" s="72">
        <v>1969788</v>
      </c>
      <c r="L14" s="72">
        <v>48281</v>
      </c>
      <c r="M14" s="73">
        <v>90510748</v>
      </c>
      <c r="N14" s="72">
        <v>63442850</v>
      </c>
      <c r="O14" s="74">
        <v>27067899</v>
      </c>
    </row>
    <row r="15" spans="2:15" ht="15">
      <c r="B15" s="79" t="s">
        <v>18</v>
      </c>
      <c r="C15" s="80" t="s">
        <v>67</v>
      </c>
      <c r="D15" s="72">
        <v>1375547649</v>
      </c>
      <c r="E15" s="72">
        <v>0</v>
      </c>
      <c r="F15" s="72">
        <v>622471377</v>
      </c>
      <c r="G15" s="72">
        <v>59470275</v>
      </c>
      <c r="H15" s="72">
        <v>180</v>
      </c>
      <c r="I15" s="72">
        <v>0</v>
      </c>
      <c r="J15" s="72">
        <v>65504</v>
      </c>
      <c r="K15" s="72">
        <v>169038688</v>
      </c>
      <c r="L15" s="72">
        <v>411905</v>
      </c>
      <c r="M15" s="73">
        <v>1887973384</v>
      </c>
      <c r="N15" s="72">
        <v>0</v>
      </c>
      <c r="O15" s="74">
        <v>1887973384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277583763</v>
      </c>
      <c r="E17" s="76">
        <v>0</v>
      </c>
      <c r="F17" s="76">
        <v>872598</v>
      </c>
      <c r="G17" s="76">
        <v>5015519</v>
      </c>
      <c r="H17" s="76">
        <v>41972</v>
      </c>
      <c r="I17" s="76">
        <v>0</v>
      </c>
      <c r="J17" s="76">
        <v>9726</v>
      </c>
      <c r="K17" s="76">
        <v>0</v>
      </c>
      <c r="L17" s="76">
        <v>41972</v>
      </c>
      <c r="M17" s="84">
        <v>283462153</v>
      </c>
      <c r="N17" s="76">
        <v>271742097</v>
      </c>
      <c r="O17" s="85">
        <v>11720056</v>
      </c>
    </row>
    <row r="18" spans="2:15" ht="15.75" thickBot="1">
      <c r="B18" s="586" t="s">
        <v>70</v>
      </c>
      <c r="C18" s="587"/>
      <c r="D18" s="86">
        <v>13287216190</v>
      </c>
      <c r="E18" s="86">
        <v>0</v>
      </c>
      <c r="F18" s="86">
        <v>631397022</v>
      </c>
      <c r="G18" s="86">
        <v>160904049</v>
      </c>
      <c r="H18" s="86">
        <v>338777292</v>
      </c>
      <c r="I18" s="86">
        <v>0</v>
      </c>
      <c r="J18" s="86">
        <v>136232464</v>
      </c>
      <c r="K18" s="86">
        <v>185007238</v>
      </c>
      <c r="L18" s="86">
        <v>825925548</v>
      </c>
      <c r="M18" s="86">
        <v>13271129302</v>
      </c>
      <c r="N18" s="86">
        <v>3516708319</v>
      </c>
      <c r="O18" s="87">
        <v>9754420983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58439220</v>
      </c>
      <c r="H19" s="88" t="s">
        <v>72</v>
      </c>
      <c r="I19" s="88" t="s">
        <v>72</v>
      </c>
      <c r="J19" s="88" t="s">
        <v>72</v>
      </c>
      <c r="K19" s="89">
        <v>89613653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18:C18"/>
    <mergeCell ref="B19:C19"/>
    <mergeCell ref="L25:N25"/>
    <mergeCell ref="G25:I25"/>
    <mergeCell ref="L26:N26"/>
    <mergeCell ref="G26:I26"/>
    <mergeCell ref="C25:D25"/>
    <mergeCell ref="C26:D26"/>
    <mergeCell ref="B5:K5"/>
    <mergeCell ref="B2:D3"/>
    <mergeCell ref="B4:N4"/>
    <mergeCell ref="M3:O3"/>
    <mergeCell ref="M2:O2"/>
    <mergeCell ref="D6:D7"/>
    <mergeCell ref="C6:C7"/>
    <mergeCell ref="N6:N7"/>
    <mergeCell ref="B6:B7"/>
    <mergeCell ref="O6:O7"/>
    <mergeCell ref="M6:M7"/>
    <mergeCell ref="I6:L6"/>
    <mergeCell ref="E6:H6"/>
  </mergeCells>
  <printOptions/>
  <pageMargins left="0.7" right="0.7" top="0.75" bottom="0.75" header="0.3" footer="0.3"/>
  <pageSetup horizontalDpi="600" verticalDpi="600" orientation="portrait" scale="40"/>
</worksheet>
</file>

<file path=xl/worksheets/sheet44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J20" sqref="J20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6" width="10.7109375" style="2" customWidth="1"/>
    <col min="7" max="7" width="12.140625" style="2" customWidth="1"/>
    <col min="8" max="10" width="10.7109375" style="2" customWidth="1"/>
    <col min="11" max="11" width="14.0039062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274" t="s">
        <v>430</v>
      </c>
      <c r="C2" s="274"/>
      <c r="D2" s="274"/>
      <c r="M2" s="128"/>
      <c r="N2" s="128"/>
      <c r="O2" s="128"/>
    </row>
    <row r="3" spans="2:15" ht="15" customHeight="1">
      <c r="B3" s="274"/>
      <c r="C3" s="274"/>
      <c r="D3" s="274"/>
      <c r="M3" s="279"/>
      <c r="N3" s="279"/>
      <c r="O3" s="279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4042259</v>
      </c>
      <c r="E10" s="107">
        <v>590169814</v>
      </c>
      <c r="F10" s="107">
        <v>25948360</v>
      </c>
      <c r="G10" s="107">
        <v>4800446600</v>
      </c>
      <c r="H10" s="107">
        <v>3947250</v>
      </c>
      <c r="I10" s="107">
        <v>663138000</v>
      </c>
      <c r="J10" s="107">
        <v>26043708</v>
      </c>
      <c r="K10" s="107">
        <v>5911921716</v>
      </c>
      <c r="L10" s="107">
        <v>-95009</v>
      </c>
      <c r="M10" s="107">
        <v>72968186</v>
      </c>
      <c r="N10" s="107">
        <v>95348</v>
      </c>
      <c r="O10" s="108">
        <v>1111475116</v>
      </c>
    </row>
    <row r="11" spans="2:15" ht="15">
      <c r="B11" s="109" t="s">
        <v>13</v>
      </c>
      <c r="C11" s="110" t="s">
        <v>98</v>
      </c>
      <c r="D11" s="111">
        <v>67831</v>
      </c>
      <c r="E11" s="111">
        <v>9903326</v>
      </c>
      <c r="F11" s="111">
        <v>3001367</v>
      </c>
      <c r="G11" s="111">
        <v>555252895</v>
      </c>
      <c r="H11" s="111">
        <v>96726</v>
      </c>
      <c r="I11" s="111">
        <v>16249968</v>
      </c>
      <c r="J11" s="111">
        <v>2994441</v>
      </c>
      <c r="K11" s="111">
        <v>679738107</v>
      </c>
      <c r="L11" s="112">
        <v>28895</v>
      </c>
      <c r="M11" s="113">
        <v>6346642</v>
      </c>
      <c r="N11" s="112">
        <v>-6926</v>
      </c>
      <c r="O11" s="114">
        <v>124485212</v>
      </c>
    </row>
    <row r="12" spans="2:15" ht="15">
      <c r="B12" s="109" t="s">
        <v>18</v>
      </c>
      <c r="C12" s="110" t="s">
        <v>99</v>
      </c>
      <c r="D12" s="112">
        <v>142737</v>
      </c>
      <c r="E12" s="113">
        <v>20839602</v>
      </c>
      <c r="F12" s="115">
        <v>878846</v>
      </c>
      <c r="G12" s="115">
        <v>162586510</v>
      </c>
      <c r="H12" s="115">
        <v>150944</v>
      </c>
      <c r="I12" s="115">
        <v>25358592</v>
      </c>
      <c r="J12" s="115">
        <v>946617</v>
      </c>
      <c r="K12" s="116">
        <v>214882059</v>
      </c>
      <c r="L12" s="112">
        <v>8207</v>
      </c>
      <c r="M12" s="113">
        <v>4518990</v>
      </c>
      <c r="N12" s="112">
        <v>67771</v>
      </c>
      <c r="O12" s="114">
        <v>52295549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2406672</v>
      </c>
      <c r="G13" s="115">
        <v>445234320</v>
      </c>
      <c r="H13" s="115">
        <v>0</v>
      </c>
      <c r="I13" s="115">
        <v>0</v>
      </c>
      <c r="J13" s="115">
        <v>2411458</v>
      </c>
      <c r="K13" s="116">
        <v>547400966</v>
      </c>
      <c r="L13" s="112">
        <v>0</v>
      </c>
      <c r="M13" s="113">
        <v>0</v>
      </c>
      <c r="N13" s="112">
        <v>4786</v>
      </c>
      <c r="O13" s="114">
        <v>102166646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2462482</v>
      </c>
      <c r="G14" s="115">
        <v>455559170</v>
      </c>
      <c r="H14" s="115">
        <v>0</v>
      </c>
      <c r="I14" s="115">
        <v>0</v>
      </c>
      <c r="J14" s="115">
        <v>2460186</v>
      </c>
      <c r="K14" s="116">
        <v>558462222</v>
      </c>
      <c r="L14" s="112">
        <v>0</v>
      </c>
      <c r="M14" s="113">
        <v>0</v>
      </c>
      <c r="N14" s="112">
        <v>-2296</v>
      </c>
      <c r="O14" s="114">
        <v>102903052</v>
      </c>
    </row>
    <row r="15" spans="2:15" ht="15">
      <c r="B15" s="109" t="s">
        <v>28</v>
      </c>
      <c r="C15" s="110" t="s">
        <v>102</v>
      </c>
      <c r="D15" s="112">
        <v>3831691</v>
      </c>
      <c r="E15" s="113">
        <v>559426886</v>
      </c>
      <c r="F15" s="115">
        <v>16198436</v>
      </c>
      <c r="G15" s="115">
        <v>2996710660</v>
      </c>
      <c r="H15" s="115">
        <v>3699580</v>
      </c>
      <c r="I15" s="115">
        <v>621529440</v>
      </c>
      <c r="J15" s="115">
        <v>16222739</v>
      </c>
      <c r="K15" s="116">
        <v>3682561753</v>
      </c>
      <c r="L15" s="112">
        <v>-132111</v>
      </c>
      <c r="M15" s="113">
        <v>62102554</v>
      </c>
      <c r="N15" s="112">
        <v>24303</v>
      </c>
      <c r="O15" s="114">
        <v>685851093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1000557</v>
      </c>
      <c r="G16" s="121">
        <v>185103045</v>
      </c>
      <c r="H16" s="121">
        <v>0</v>
      </c>
      <c r="I16" s="121">
        <v>0</v>
      </c>
      <c r="J16" s="121">
        <v>1008267</v>
      </c>
      <c r="K16" s="122">
        <v>228876609</v>
      </c>
      <c r="L16" s="119">
        <v>0</v>
      </c>
      <c r="M16" s="120">
        <v>0</v>
      </c>
      <c r="N16" s="119">
        <v>7710</v>
      </c>
      <c r="O16" s="123">
        <v>43773564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  <mergeCell ref="B10:C10"/>
    <mergeCell ref="C19:E19"/>
    <mergeCell ref="H19:I19"/>
    <mergeCell ref="L19:O19"/>
    <mergeCell ref="C20:E20"/>
    <mergeCell ref="H20:I20"/>
    <mergeCell ref="L20:O20"/>
  </mergeCells>
  <printOptions/>
  <pageMargins left="0.7" right="0.7" top="0.75" bottom="0.75" header="0.3" footer="0.3"/>
  <pageSetup horizontalDpi="600" verticalDpi="600" orientation="portrait" scale="54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34"/>
  <sheetViews>
    <sheetView showGridLines="0" showOutlineSymbols="0" zoomScalePageLayoutView="0" workbookViewId="0" topLeftCell="A1">
      <selection activeCell="G23" sqref="G23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286"/>
      <c r="B2" s="317" t="s">
        <v>436</v>
      </c>
      <c r="C2" s="317"/>
      <c r="D2" s="316"/>
      <c r="E2" s="316"/>
      <c r="F2" s="316"/>
      <c r="G2" s="316"/>
      <c r="H2" s="315"/>
      <c r="I2" s="286"/>
    </row>
    <row r="3" spans="1:9" ht="15" customHeight="1">
      <c r="A3" s="286"/>
      <c r="B3" s="317"/>
      <c r="C3" s="317"/>
      <c r="D3" s="316"/>
      <c r="E3" s="316"/>
      <c r="F3" s="316"/>
      <c r="G3" s="316"/>
      <c r="H3" s="315"/>
      <c r="I3" s="286"/>
    </row>
    <row r="4" spans="1:9" ht="15">
      <c r="A4" s="286"/>
      <c r="B4" s="286"/>
      <c r="C4" s="286"/>
      <c r="D4" s="286"/>
      <c r="E4" s="286"/>
      <c r="F4" s="286"/>
      <c r="G4" s="286"/>
      <c r="H4" s="286"/>
      <c r="I4" s="286"/>
    </row>
    <row r="5" spans="1:9" ht="21" customHeight="1">
      <c r="A5" s="286"/>
      <c r="B5" s="641" t="s">
        <v>133</v>
      </c>
      <c r="C5" s="641"/>
      <c r="D5" s="641"/>
      <c r="E5" s="641"/>
      <c r="F5" s="641"/>
      <c r="G5" s="641"/>
      <c r="H5" s="641"/>
      <c r="I5" s="286"/>
    </row>
    <row r="6" spans="1:9" ht="2.25" customHeight="1" thickBot="1">
      <c r="A6" s="286"/>
      <c r="B6" s="314"/>
      <c r="C6" s="314"/>
      <c r="D6" s="314"/>
      <c r="E6" s="314"/>
      <c r="F6" s="314"/>
      <c r="G6" s="314"/>
      <c r="H6" s="313" t="s">
        <v>134</v>
      </c>
      <c r="I6" s="286"/>
    </row>
    <row r="7" spans="1:9" ht="36.75" customHeight="1">
      <c r="A7" s="286"/>
      <c r="B7" s="312" t="s">
        <v>105</v>
      </c>
      <c r="C7" s="311" t="s">
        <v>135</v>
      </c>
      <c r="D7" s="310" t="s">
        <v>107</v>
      </c>
      <c r="E7" s="310" t="s">
        <v>44</v>
      </c>
      <c r="F7" s="310" t="s">
        <v>45</v>
      </c>
      <c r="G7" s="310" t="s">
        <v>108</v>
      </c>
      <c r="H7" s="309" t="s">
        <v>109</v>
      </c>
      <c r="I7" s="286"/>
    </row>
    <row r="8" spans="1:9" ht="11.25" customHeight="1" thickBot="1">
      <c r="A8" s="286"/>
      <c r="B8" s="308">
        <v>1</v>
      </c>
      <c r="C8" s="307">
        <v>2</v>
      </c>
      <c r="D8" s="307">
        <v>3</v>
      </c>
      <c r="E8" s="307">
        <v>4</v>
      </c>
      <c r="F8" s="307">
        <v>5</v>
      </c>
      <c r="G8" s="307">
        <v>6</v>
      </c>
      <c r="H8" s="306">
        <v>7</v>
      </c>
      <c r="I8" s="286"/>
    </row>
    <row r="9" spans="1:9" ht="19.5" customHeight="1">
      <c r="A9" s="305"/>
      <c r="B9" s="304">
        <v>1</v>
      </c>
      <c r="C9" s="303" t="s">
        <v>435</v>
      </c>
      <c r="D9" s="302">
        <f>'[3]MOSIR'!D13</f>
        <v>9200356</v>
      </c>
      <c r="E9" s="302">
        <f>'[3]MOSIR'!E13</f>
        <v>0</v>
      </c>
      <c r="F9" s="302">
        <f>'[3]MOSIR'!F13</f>
        <v>9200356</v>
      </c>
      <c r="G9" s="302">
        <f>'[3]MOSIR'!G13</f>
        <v>0</v>
      </c>
      <c r="H9" s="302">
        <f>'[3]MOSIR'!H13</f>
        <v>0</v>
      </c>
      <c r="I9" s="291"/>
    </row>
    <row r="10" spans="1:9" ht="19.5" customHeight="1">
      <c r="A10" s="286"/>
      <c r="B10" s="297">
        <v>2</v>
      </c>
      <c r="C10" s="296" t="s">
        <v>434</v>
      </c>
      <c r="D10" s="295">
        <f>'[3]PUP'!D16</f>
        <v>155219</v>
      </c>
      <c r="E10" s="295">
        <f>'[3]PUP'!E16</f>
        <v>18498</v>
      </c>
      <c r="F10" s="295">
        <f>'[3]PUP'!F16</f>
        <v>17400</v>
      </c>
      <c r="G10" s="295">
        <f>'[3]PUP'!G16</f>
        <v>156317</v>
      </c>
      <c r="H10" s="295">
        <f>'[3]PUP'!H16</f>
        <v>4640</v>
      </c>
      <c r="I10" s="291"/>
    </row>
    <row r="11" spans="1:9" ht="19.5" customHeight="1">
      <c r="A11" s="286"/>
      <c r="B11" s="297">
        <v>3</v>
      </c>
      <c r="C11" s="296" t="s">
        <v>433</v>
      </c>
      <c r="D11" s="301">
        <v>477264378</v>
      </c>
      <c r="E11" s="301">
        <v>24951116</v>
      </c>
      <c r="F11" s="301">
        <v>14165652</v>
      </c>
      <c r="G11" s="301">
        <f>D11+E11-F11</f>
        <v>488049842</v>
      </c>
      <c r="H11" s="300">
        <v>464993899</v>
      </c>
      <c r="I11" s="291"/>
    </row>
    <row r="12" spans="1:9" ht="19.5" customHeight="1">
      <c r="A12" s="286"/>
      <c r="B12" s="297">
        <v>4</v>
      </c>
      <c r="C12" s="296" t="s">
        <v>432</v>
      </c>
      <c r="D12" s="299">
        <f>'[3]ZDIT'!D33</f>
        <v>330904</v>
      </c>
      <c r="E12" s="299">
        <f>'[3]ZDIT'!E33</f>
        <v>0</v>
      </c>
      <c r="F12" s="299">
        <f>'[3]ZDIT'!F33</f>
        <v>0</v>
      </c>
      <c r="G12" s="299">
        <f>'[3]ZDIT'!G33</f>
        <v>330904</v>
      </c>
      <c r="H12" s="298">
        <f>'[3]ZDIT'!H33</f>
        <v>0</v>
      </c>
      <c r="I12" s="291"/>
    </row>
    <row r="13" spans="1:9" ht="19.5" customHeight="1">
      <c r="A13" s="286"/>
      <c r="B13" s="297">
        <v>5</v>
      </c>
      <c r="C13" s="296" t="s">
        <v>431</v>
      </c>
      <c r="D13" s="295">
        <f>'[3]ZLM'!D60</f>
        <v>13182807</v>
      </c>
      <c r="E13" s="295">
        <f>'[3]ZLM'!E60</f>
        <v>1011619</v>
      </c>
      <c r="F13" s="295">
        <f>'[3]ZLM'!F60</f>
        <v>278407</v>
      </c>
      <c r="G13" s="295">
        <f>'[3]ZLM'!G60</f>
        <v>13916019</v>
      </c>
      <c r="H13" s="295">
        <f>'[3]ZLM'!H60</f>
        <v>7567225</v>
      </c>
      <c r="I13" s="291"/>
    </row>
    <row r="14" spans="1:9" ht="15.75" thickBot="1">
      <c r="A14" s="286"/>
      <c r="B14" s="294"/>
      <c r="C14" s="293" t="s">
        <v>116</v>
      </c>
      <c r="D14" s="292">
        <f>SUM(D9:D13)</f>
        <v>500133664</v>
      </c>
      <c r="E14" s="292">
        <f>SUM(E9:E13)</f>
        <v>25981233</v>
      </c>
      <c r="F14" s="292">
        <f>SUM(F9:F13)</f>
        <v>23661815</v>
      </c>
      <c r="G14" s="292">
        <f>SUM(G9:G13)</f>
        <v>502453082</v>
      </c>
      <c r="H14" s="292">
        <f>SUM(H9:H13)</f>
        <v>472565764</v>
      </c>
      <c r="I14" s="291"/>
    </row>
    <row r="15" spans="2:8" ht="15">
      <c r="B15" s="269"/>
      <c r="C15" s="269"/>
      <c r="D15" s="269"/>
      <c r="E15" s="269"/>
      <c r="F15" s="269"/>
      <c r="G15" s="290"/>
      <c r="H15" s="269"/>
    </row>
    <row r="16" ht="15">
      <c r="C16" s="289"/>
    </row>
    <row r="17" spans="3:8" ht="15">
      <c r="C17" s="126"/>
      <c r="D17" s="126"/>
      <c r="E17" s="126"/>
      <c r="F17" s="126"/>
      <c r="G17" s="126"/>
      <c r="H17" s="275"/>
    </row>
    <row r="18" spans="3:8" ht="34.5" customHeight="1">
      <c r="C18" s="288"/>
      <c r="D18" s="277"/>
      <c r="E18" s="288"/>
      <c r="F18" s="277"/>
      <c r="G18" s="277"/>
      <c r="H18" s="278"/>
    </row>
    <row r="33" ht="15.75" customHeight="1"/>
    <row r="34" spans="1:9" ht="15">
      <c r="A34" s="286"/>
      <c r="B34" s="287"/>
      <c r="C34" s="287"/>
      <c r="D34" s="287"/>
      <c r="E34" s="287"/>
      <c r="F34" s="287"/>
      <c r="G34" s="287"/>
      <c r="H34" s="287"/>
      <c r="I34" s="286"/>
    </row>
  </sheetData>
  <sheetProtection/>
  <mergeCells count="1">
    <mergeCell ref="B5:H5"/>
  </mergeCells>
  <printOptions/>
  <pageMargins left="0.15748031496062992" right="0.2362204724409449" top="0.31" bottom="0.34" header="0.31496062992125984" footer="0.31496062992125984"/>
  <pageSetup horizontalDpi="600" verticalDpi="600" orientation="portrait" scale="5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33"/>
  <sheetViews>
    <sheetView showGridLines="0" showOutlineSymbols="0" zoomScalePageLayoutView="0" workbookViewId="0" topLeftCell="A1">
      <selection activeCell="H27" sqref="H27"/>
    </sheetView>
  </sheetViews>
  <sheetFormatPr defaultColWidth="9.140625" defaultRowHeight="15"/>
  <cols>
    <col min="1" max="2" width="4.421875" style="221" customWidth="1"/>
    <col min="3" max="3" width="32.421875" style="221" customWidth="1"/>
    <col min="4" max="4" width="16.7109375" style="221" customWidth="1"/>
    <col min="5" max="5" width="16.421875" style="221" customWidth="1"/>
    <col min="6" max="6" width="15.28125" style="221" customWidth="1"/>
    <col min="7" max="7" width="15.140625" style="221" customWidth="1"/>
    <col min="8" max="8" width="15.28125" style="221" customWidth="1"/>
    <col min="9" max="9" width="4.8515625" style="221" customWidth="1"/>
    <col min="10" max="16384" width="9.140625" style="221" customWidth="1"/>
  </cols>
  <sheetData>
    <row r="2" spans="1:9" ht="15" customHeight="1">
      <c r="A2" s="218"/>
      <c r="B2" s="280" t="s">
        <v>437</v>
      </c>
      <c r="C2" s="280"/>
      <c r="D2" s="219"/>
      <c r="E2" s="219"/>
      <c r="F2" s="219"/>
      <c r="G2" s="219"/>
      <c r="H2" s="220"/>
      <c r="I2" s="218"/>
    </row>
    <row r="3" spans="1:9" ht="15" customHeight="1">
      <c r="A3" s="218"/>
      <c r="B3" s="280"/>
      <c r="C3" s="280"/>
      <c r="D3" s="219"/>
      <c r="E3" s="219"/>
      <c r="F3" s="219"/>
      <c r="G3" s="219"/>
      <c r="H3" s="220"/>
      <c r="I3" s="218"/>
    </row>
    <row r="4" spans="1:9" ht="1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3.5" customHeight="1">
      <c r="A5" s="218"/>
      <c r="B5" s="637" t="s">
        <v>142</v>
      </c>
      <c r="C5" s="637"/>
      <c r="D5" s="637"/>
      <c r="E5" s="637"/>
      <c r="F5" s="637"/>
      <c r="G5" s="637"/>
      <c r="H5" s="637"/>
      <c r="I5" s="218"/>
    </row>
    <row r="6" spans="1:9" ht="2.25" customHeight="1" thickBot="1">
      <c r="A6" s="218"/>
      <c r="B6" s="222"/>
      <c r="C6" s="222"/>
      <c r="D6" s="222"/>
      <c r="E6" s="222"/>
      <c r="F6" s="222"/>
      <c r="G6" s="222"/>
      <c r="H6" s="223" t="s">
        <v>134</v>
      </c>
      <c r="I6" s="218"/>
    </row>
    <row r="7" spans="1:9" ht="25.5">
      <c r="A7" s="218"/>
      <c r="B7" s="224" t="s">
        <v>105</v>
      </c>
      <c r="C7" s="225" t="s">
        <v>135</v>
      </c>
      <c r="D7" s="226" t="s">
        <v>107</v>
      </c>
      <c r="E7" s="226" t="s">
        <v>44</v>
      </c>
      <c r="F7" s="226" t="s">
        <v>45</v>
      </c>
      <c r="G7" s="226" t="s">
        <v>108</v>
      </c>
      <c r="H7" s="227" t="s">
        <v>109</v>
      </c>
      <c r="I7" s="218"/>
    </row>
    <row r="8" spans="1:9" ht="11.25" customHeight="1" thickBot="1">
      <c r="A8" s="218"/>
      <c r="B8" s="228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30">
        <v>7</v>
      </c>
      <c r="I8" s="218"/>
    </row>
    <row r="9" spans="1:9" ht="20.25" customHeight="1">
      <c r="A9" s="231"/>
      <c r="B9" s="232">
        <v>1</v>
      </c>
      <c r="C9" s="233" t="s">
        <v>435</v>
      </c>
      <c r="D9" s="234">
        <v>1538278</v>
      </c>
      <c r="E9" s="234">
        <v>629000</v>
      </c>
      <c r="F9" s="234">
        <v>1538278</v>
      </c>
      <c r="G9" s="234">
        <v>629000</v>
      </c>
      <c r="H9" s="235">
        <v>359600</v>
      </c>
      <c r="I9" s="236"/>
    </row>
    <row r="10" spans="1:9" ht="20.25" customHeight="1">
      <c r="A10" s="218"/>
      <c r="B10" s="240">
        <v>2</v>
      </c>
      <c r="C10" s="241" t="s">
        <v>433</v>
      </c>
      <c r="D10" s="242">
        <v>1074365361</v>
      </c>
      <c r="E10" s="242">
        <v>3655707</v>
      </c>
      <c r="F10" s="242">
        <v>17191826</v>
      </c>
      <c r="G10" s="242">
        <v>1060829242</v>
      </c>
      <c r="H10" s="243">
        <v>470576698</v>
      </c>
      <c r="I10" s="236"/>
    </row>
    <row r="11" spans="1:9" ht="20.25" customHeight="1">
      <c r="A11" s="218"/>
      <c r="B11" s="232">
        <v>3</v>
      </c>
      <c r="C11" s="241" t="s">
        <v>432</v>
      </c>
      <c r="D11" s="242">
        <v>560972052</v>
      </c>
      <c r="E11" s="242">
        <v>0</v>
      </c>
      <c r="F11" s="242">
        <v>0</v>
      </c>
      <c r="G11" s="242">
        <v>560972052</v>
      </c>
      <c r="H11" s="243">
        <v>350442389</v>
      </c>
      <c r="I11" s="236"/>
    </row>
    <row r="12" spans="1:9" ht="20.25" customHeight="1">
      <c r="A12" s="218"/>
      <c r="B12" s="240">
        <v>4</v>
      </c>
      <c r="C12" s="241" t="s">
        <v>438</v>
      </c>
      <c r="D12" s="242">
        <v>2532861</v>
      </c>
      <c r="E12" s="242">
        <v>0</v>
      </c>
      <c r="F12" s="242">
        <v>0</v>
      </c>
      <c r="G12" s="242">
        <v>2532861</v>
      </c>
      <c r="H12" s="243">
        <v>1877224</v>
      </c>
      <c r="I12" s="236"/>
    </row>
    <row r="13" spans="1:9" ht="15.75" thickBot="1">
      <c r="A13" s="218"/>
      <c r="B13" s="244"/>
      <c r="C13" s="245" t="s">
        <v>116</v>
      </c>
      <c r="D13" s="246">
        <f>SUM(D9:D12)</f>
        <v>1639408552</v>
      </c>
      <c r="E13" s="246">
        <f>SUM(E9:E12)</f>
        <v>4284707</v>
      </c>
      <c r="F13" s="246">
        <f>SUM(F9:F12)</f>
        <v>18730104</v>
      </c>
      <c r="G13" s="246">
        <f>SUM(G9:G12)</f>
        <v>1624963155</v>
      </c>
      <c r="H13" s="246">
        <f>SUM(H9:H12)</f>
        <v>823255911</v>
      </c>
      <c r="I13" s="236"/>
    </row>
    <row r="14" spans="2:8" ht="15">
      <c r="B14" s="247"/>
      <c r="C14" s="247"/>
      <c r="D14" s="247"/>
      <c r="E14" s="247"/>
      <c r="F14" s="247"/>
      <c r="G14" s="249"/>
      <c r="H14" s="247"/>
    </row>
    <row r="16" spans="3:8" ht="15">
      <c r="C16" s="248"/>
      <c r="D16" s="248"/>
      <c r="E16" s="248"/>
      <c r="F16" s="248"/>
      <c r="G16" s="248"/>
      <c r="H16" s="250"/>
    </row>
    <row r="17" spans="3:8" ht="34.5" customHeight="1">
      <c r="C17" s="251"/>
      <c r="D17" s="252"/>
      <c r="E17" s="251"/>
      <c r="F17" s="252"/>
      <c r="G17" s="252"/>
      <c r="H17" s="253"/>
    </row>
    <row r="32" ht="15.75" customHeight="1"/>
    <row r="33" spans="1:9" ht="15">
      <c r="A33" s="218"/>
      <c r="B33" s="254"/>
      <c r="C33" s="254"/>
      <c r="D33" s="254"/>
      <c r="E33" s="254"/>
      <c r="F33" s="254"/>
      <c r="G33" s="254"/>
      <c r="H33" s="254"/>
      <c r="I33" s="218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scale="5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439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2948395</v>
      </c>
      <c r="E8" s="67">
        <v>0</v>
      </c>
      <c r="F8" s="67">
        <v>376332</v>
      </c>
      <c r="G8" s="67">
        <v>0</v>
      </c>
      <c r="H8" s="67">
        <v>0</v>
      </c>
      <c r="I8" s="67">
        <v>0</v>
      </c>
      <c r="J8" s="67">
        <v>430044</v>
      </c>
      <c r="K8" s="67">
        <v>0</v>
      </c>
      <c r="L8" s="67">
        <v>0</v>
      </c>
      <c r="M8" s="68">
        <v>2894683</v>
      </c>
      <c r="N8" s="67">
        <v>2291982</v>
      </c>
      <c r="O8" s="69">
        <v>602701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27559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27559</v>
      </c>
      <c r="N11" s="72">
        <v>9761</v>
      </c>
      <c r="O11" s="74">
        <v>17798</v>
      </c>
    </row>
    <row r="12" spans="2:15" ht="15">
      <c r="B12" s="70" t="s">
        <v>61</v>
      </c>
      <c r="C12" s="71" t="s">
        <v>62</v>
      </c>
      <c r="D12" s="72">
        <v>1918481</v>
      </c>
      <c r="E12" s="72">
        <v>0</v>
      </c>
      <c r="F12" s="72">
        <v>181465</v>
      </c>
      <c r="G12" s="72">
        <v>0</v>
      </c>
      <c r="H12" s="72">
        <v>0</v>
      </c>
      <c r="I12" s="72">
        <v>0</v>
      </c>
      <c r="J12" s="67">
        <v>384942</v>
      </c>
      <c r="K12" s="72">
        <v>0</v>
      </c>
      <c r="L12" s="72">
        <v>0</v>
      </c>
      <c r="M12" s="73">
        <v>1715004</v>
      </c>
      <c r="N12" s="72">
        <v>1245725</v>
      </c>
      <c r="O12" s="74">
        <v>469279</v>
      </c>
    </row>
    <row r="13" spans="2:15" ht="18" customHeight="1">
      <c r="B13" s="70" t="s">
        <v>63</v>
      </c>
      <c r="C13" s="71" t="s">
        <v>64</v>
      </c>
      <c r="D13" s="72">
        <v>91102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91102</v>
      </c>
      <c r="N13" s="72">
        <v>43902</v>
      </c>
      <c r="O13" s="74">
        <v>47200</v>
      </c>
    </row>
    <row r="14" spans="2:15" ht="15.75" customHeight="1">
      <c r="B14" s="70" t="s">
        <v>65</v>
      </c>
      <c r="C14" s="71" t="s">
        <v>66</v>
      </c>
      <c r="D14" s="72">
        <v>911253</v>
      </c>
      <c r="E14" s="72">
        <v>0</v>
      </c>
      <c r="F14" s="72">
        <v>194867</v>
      </c>
      <c r="G14" s="72">
        <v>0</v>
      </c>
      <c r="H14" s="72">
        <v>0</v>
      </c>
      <c r="I14" s="72">
        <v>0</v>
      </c>
      <c r="J14" s="72">
        <v>45102</v>
      </c>
      <c r="K14" s="72">
        <v>0</v>
      </c>
      <c r="L14" s="72">
        <v>0</v>
      </c>
      <c r="M14" s="73">
        <v>1061018</v>
      </c>
      <c r="N14" s="72">
        <v>992594</v>
      </c>
      <c r="O14" s="74">
        <v>68424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2067452</v>
      </c>
      <c r="E17" s="76">
        <v>0</v>
      </c>
      <c r="F17" s="76">
        <v>534681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2602133</v>
      </c>
      <c r="N17" s="76">
        <v>1830187</v>
      </c>
      <c r="O17" s="85">
        <v>771946</v>
      </c>
    </row>
    <row r="18" spans="2:15" ht="15.75" thickBot="1">
      <c r="B18" s="586" t="s">
        <v>70</v>
      </c>
      <c r="C18" s="587"/>
      <c r="D18" s="86">
        <v>5015847</v>
      </c>
      <c r="E18" s="86">
        <v>0</v>
      </c>
      <c r="F18" s="86">
        <v>911013</v>
      </c>
      <c r="G18" s="86">
        <v>0</v>
      </c>
      <c r="H18" s="86">
        <v>0</v>
      </c>
      <c r="I18" s="86">
        <v>0</v>
      </c>
      <c r="J18" s="86">
        <v>430044</v>
      </c>
      <c r="K18" s="86">
        <v>0</v>
      </c>
      <c r="L18" s="86">
        <v>0</v>
      </c>
      <c r="M18" s="86">
        <v>5496816</v>
      </c>
      <c r="N18" s="86">
        <v>4122169</v>
      </c>
      <c r="O18" s="87">
        <v>1374647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48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440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4549842</v>
      </c>
      <c r="E8" s="67">
        <v>0</v>
      </c>
      <c r="F8" s="67">
        <v>34934</v>
      </c>
      <c r="G8" s="67">
        <v>278295</v>
      </c>
      <c r="H8" s="67">
        <v>0</v>
      </c>
      <c r="I8" s="67">
        <v>0</v>
      </c>
      <c r="J8" s="67">
        <v>14731</v>
      </c>
      <c r="K8" s="67">
        <v>19009</v>
      </c>
      <c r="L8" s="67">
        <v>0</v>
      </c>
      <c r="M8" s="68">
        <v>4829331</v>
      </c>
      <c r="N8" s="67">
        <v>4402945</v>
      </c>
      <c r="O8" s="69">
        <v>426386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0</v>
      </c>
      <c r="N11" s="72">
        <v>0</v>
      </c>
      <c r="O11" s="74">
        <v>0</v>
      </c>
    </row>
    <row r="12" spans="2:15" ht="15">
      <c r="B12" s="70" t="s">
        <v>61</v>
      </c>
      <c r="C12" s="71" t="s">
        <v>62</v>
      </c>
      <c r="D12" s="72">
        <v>2101153</v>
      </c>
      <c r="E12" s="72">
        <v>0</v>
      </c>
      <c r="F12" s="72">
        <v>0</v>
      </c>
      <c r="G12" s="72">
        <v>44839</v>
      </c>
      <c r="H12" s="72">
        <v>0</v>
      </c>
      <c r="I12" s="72">
        <v>0</v>
      </c>
      <c r="J12" s="67">
        <v>11045</v>
      </c>
      <c r="K12" s="72">
        <v>8060</v>
      </c>
      <c r="L12" s="72">
        <v>0</v>
      </c>
      <c r="M12" s="73">
        <v>2126887</v>
      </c>
      <c r="N12" s="72">
        <v>2061248</v>
      </c>
      <c r="O12" s="74">
        <v>65639</v>
      </c>
    </row>
    <row r="13" spans="2:15" ht="18" customHeight="1">
      <c r="B13" s="70" t="s">
        <v>63</v>
      </c>
      <c r="C13" s="71" t="s">
        <v>64</v>
      </c>
      <c r="D13" s="72">
        <v>1868816</v>
      </c>
      <c r="E13" s="72">
        <v>0</v>
      </c>
      <c r="F13" s="72">
        <v>0</v>
      </c>
      <c r="G13" s="72">
        <v>229836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2098652</v>
      </c>
      <c r="N13" s="72">
        <v>1737905</v>
      </c>
      <c r="O13" s="74">
        <v>360747</v>
      </c>
    </row>
    <row r="14" spans="2:15" ht="15.75" customHeight="1">
      <c r="B14" s="70" t="s">
        <v>65</v>
      </c>
      <c r="C14" s="71" t="s">
        <v>66</v>
      </c>
      <c r="D14" s="72">
        <v>579873</v>
      </c>
      <c r="E14" s="72">
        <v>0</v>
      </c>
      <c r="F14" s="72">
        <v>34934</v>
      </c>
      <c r="G14" s="72">
        <v>3620</v>
      </c>
      <c r="H14" s="72">
        <v>0</v>
      </c>
      <c r="I14" s="72">
        <v>0</v>
      </c>
      <c r="J14" s="72">
        <v>3686</v>
      </c>
      <c r="K14" s="72">
        <v>10949</v>
      </c>
      <c r="L14" s="72">
        <v>0</v>
      </c>
      <c r="M14" s="73">
        <v>603792</v>
      </c>
      <c r="N14" s="72">
        <v>603792</v>
      </c>
      <c r="O14" s="74">
        <v>0</v>
      </c>
    </row>
    <row r="15" spans="2:15" ht="15">
      <c r="B15" s="79" t="s">
        <v>18</v>
      </c>
      <c r="C15" s="80" t="s">
        <v>67</v>
      </c>
      <c r="D15" s="72">
        <v>1198429</v>
      </c>
      <c r="E15" s="72">
        <v>0</v>
      </c>
      <c r="F15" s="72">
        <v>1031632</v>
      </c>
      <c r="G15" s="72">
        <v>0</v>
      </c>
      <c r="H15" s="72">
        <v>0</v>
      </c>
      <c r="I15" s="72">
        <v>0</v>
      </c>
      <c r="J15" s="72">
        <v>0</v>
      </c>
      <c r="K15" s="72">
        <v>44839</v>
      </c>
      <c r="L15" s="72">
        <v>0</v>
      </c>
      <c r="M15" s="73">
        <v>2185222</v>
      </c>
      <c r="N15" s="72">
        <v>0</v>
      </c>
      <c r="O15" s="74">
        <v>2185222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793573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793573</v>
      </c>
      <c r="N17" s="76">
        <v>793573</v>
      </c>
      <c r="O17" s="85">
        <v>0</v>
      </c>
    </row>
    <row r="18" spans="2:15" ht="15.75" thickBot="1">
      <c r="B18" s="586" t="s">
        <v>70</v>
      </c>
      <c r="C18" s="587"/>
      <c r="D18" s="86">
        <v>6541844</v>
      </c>
      <c r="E18" s="86">
        <v>0</v>
      </c>
      <c r="F18" s="86">
        <v>1066566</v>
      </c>
      <c r="G18" s="86">
        <v>278295</v>
      </c>
      <c r="H18" s="86">
        <v>0</v>
      </c>
      <c r="I18" s="86">
        <v>0</v>
      </c>
      <c r="J18" s="86">
        <v>14731</v>
      </c>
      <c r="K18" s="86">
        <v>63848</v>
      </c>
      <c r="L18" s="86">
        <v>0</v>
      </c>
      <c r="M18" s="86">
        <v>7808126</v>
      </c>
      <c r="N18" s="86">
        <v>5196518</v>
      </c>
      <c r="O18" s="87">
        <v>2611608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229836</v>
      </c>
      <c r="H19" s="88" t="s">
        <v>72</v>
      </c>
      <c r="I19" s="88" t="s">
        <v>72</v>
      </c>
      <c r="J19" s="88" t="s">
        <v>72</v>
      </c>
      <c r="K19" s="89">
        <v>8060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49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441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56501660</v>
      </c>
      <c r="E8" s="67">
        <v>0</v>
      </c>
      <c r="F8" s="67">
        <v>278469</v>
      </c>
      <c r="G8" s="67">
        <v>0</v>
      </c>
      <c r="H8" s="67">
        <v>0</v>
      </c>
      <c r="I8" s="67">
        <v>0</v>
      </c>
      <c r="J8" s="67">
        <v>0</v>
      </c>
      <c r="K8" s="67">
        <v>61451</v>
      </c>
      <c r="L8" s="67">
        <v>0</v>
      </c>
      <c r="M8" s="68">
        <v>56718678</v>
      </c>
      <c r="N8" s="67">
        <v>21647303</v>
      </c>
      <c r="O8" s="69">
        <v>35071375</v>
      </c>
    </row>
    <row r="9" spans="2:15" ht="15">
      <c r="B9" s="70" t="s">
        <v>55</v>
      </c>
      <c r="C9" s="71" t="s">
        <v>56</v>
      </c>
      <c r="D9" s="72">
        <v>3320844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3320844</v>
      </c>
      <c r="N9" s="72">
        <v>523481</v>
      </c>
      <c r="O9" s="74">
        <v>2797363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39811851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39811851</v>
      </c>
      <c r="N11" s="72">
        <v>9118764</v>
      </c>
      <c r="O11" s="74">
        <v>30693087</v>
      </c>
    </row>
    <row r="12" spans="2:15" ht="15">
      <c r="B12" s="70" t="s">
        <v>61</v>
      </c>
      <c r="C12" s="71" t="s">
        <v>62</v>
      </c>
      <c r="D12" s="72">
        <v>11363640</v>
      </c>
      <c r="E12" s="72">
        <v>0</v>
      </c>
      <c r="F12" s="72">
        <v>122705</v>
      </c>
      <c r="G12" s="72">
        <v>0</v>
      </c>
      <c r="H12" s="72">
        <v>0</v>
      </c>
      <c r="I12" s="72">
        <v>0</v>
      </c>
      <c r="J12" s="67">
        <v>0</v>
      </c>
      <c r="K12" s="72">
        <v>42804</v>
      </c>
      <c r="L12" s="72">
        <v>0</v>
      </c>
      <c r="M12" s="73">
        <v>11443541</v>
      </c>
      <c r="N12" s="72">
        <v>9916733</v>
      </c>
      <c r="O12" s="74">
        <v>1526808</v>
      </c>
    </row>
    <row r="13" spans="2:15" ht="18" customHeight="1">
      <c r="B13" s="70" t="s">
        <v>63</v>
      </c>
      <c r="C13" s="71" t="s">
        <v>64</v>
      </c>
      <c r="D13" s="72">
        <v>89680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89680</v>
      </c>
      <c r="N13" s="72">
        <v>35872</v>
      </c>
      <c r="O13" s="74">
        <v>53808</v>
      </c>
    </row>
    <row r="14" spans="2:15" ht="15.75" customHeight="1">
      <c r="B14" s="70" t="s">
        <v>65</v>
      </c>
      <c r="C14" s="71" t="s">
        <v>66</v>
      </c>
      <c r="D14" s="72">
        <v>1915645</v>
      </c>
      <c r="E14" s="72">
        <v>0</v>
      </c>
      <c r="F14" s="72">
        <v>155764</v>
      </c>
      <c r="G14" s="72">
        <v>0</v>
      </c>
      <c r="H14" s="72">
        <v>0</v>
      </c>
      <c r="I14" s="72">
        <v>0</v>
      </c>
      <c r="J14" s="72">
        <v>0</v>
      </c>
      <c r="K14" s="72">
        <v>18647</v>
      </c>
      <c r="L14" s="72">
        <v>0</v>
      </c>
      <c r="M14" s="73">
        <v>2052762</v>
      </c>
      <c r="N14" s="72">
        <v>2052453</v>
      </c>
      <c r="O14" s="74">
        <v>309</v>
      </c>
    </row>
    <row r="15" spans="2:15" ht="15">
      <c r="B15" s="79" t="s">
        <v>18</v>
      </c>
      <c r="C15" s="80" t="s">
        <v>67</v>
      </c>
      <c r="D15" s="72">
        <v>994815</v>
      </c>
      <c r="E15" s="72">
        <v>0</v>
      </c>
      <c r="F15" s="72">
        <v>5251619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156235</v>
      </c>
      <c r="M15" s="73">
        <v>6090199</v>
      </c>
      <c r="N15" s="72">
        <v>0</v>
      </c>
      <c r="O15" s="74">
        <v>6090199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114696819</v>
      </c>
      <c r="E17" s="76">
        <v>0</v>
      </c>
      <c r="F17" s="76">
        <v>33530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114730349</v>
      </c>
      <c r="N17" s="76">
        <v>110991204</v>
      </c>
      <c r="O17" s="85">
        <v>3739145</v>
      </c>
    </row>
    <row r="18" spans="2:15" ht="15.75" thickBot="1">
      <c r="B18" s="586" t="s">
        <v>70</v>
      </c>
      <c r="C18" s="587"/>
      <c r="D18" s="86">
        <v>172193294</v>
      </c>
      <c r="E18" s="86">
        <v>0</v>
      </c>
      <c r="F18" s="86">
        <v>5563618</v>
      </c>
      <c r="G18" s="86">
        <v>0</v>
      </c>
      <c r="H18" s="86">
        <v>0</v>
      </c>
      <c r="I18" s="86">
        <v>0</v>
      </c>
      <c r="J18" s="86">
        <v>0</v>
      </c>
      <c r="K18" s="86">
        <v>61451</v>
      </c>
      <c r="L18" s="86">
        <v>156235</v>
      </c>
      <c r="M18" s="86">
        <v>177539226</v>
      </c>
      <c r="N18" s="86">
        <v>132638507</v>
      </c>
      <c r="O18" s="87">
        <v>44900719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40664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H22" sqref="H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6" width="10.7109375" style="2" customWidth="1"/>
    <col min="7" max="7" width="13.28125" style="2" customWidth="1"/>
    <col min="8" max="10" width="10.7109375" style="2" customWidth="1"/>
    <col min="11" max="11" width="13.0039062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s="126" customFormat="1" ht="15" customHeight="1">
      <c r="B2" s="127" t="s">
        <v>81</v>
      </c>
      <c r="C2" s="127"/>
      <c r="D2" s="127"/>
      <c r="M2" s="128"/>
      <c r="N2" s="128"/>
      <c r="O2" s="128"/>
    </row>
    <row r="3" spans="2:15" ht="15" customHeight="1">
      <c r="B3" s="127"/>
      <c r="C3" s="127"/>
      <c r="D3" s="127"/>
      <c r="M3" s="129"/>
      <c r="N3" s="129"/>
      <c r="O3" s="129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4081375</v>
      </c>
      <c r="E10" s="107">
        <v>595880604</v>
      </c>
      <c r="F10" s="107">
        <v>28553341</v>
      </c>
      <c r="G10" s="107">
        <v>5282368085</v>
      </c>
      <c r="H10" s="107">
        <v>3975199</v>
      </c>
      <c r="I10" s="107">
        <v>667833264</v>
      </c>
      <c r="J10" s="107">
        <v>28573427</v>
      </c>
      <c r="K10" s="107">
        <v>6486167929</v>
      </c>
      <c r="L10" s="107">
        <v>-106176</v>
      </c>
      <c r="M10" s="107">
        <v>71952660</v>
      </c>
      <c r="N10" s="107">
        <v>20086</v>
      </c>
      <c r="O10" s="108">
        <v>1203799844</v>
      </c>
    </row>
    <row r="11" spans="2:15" ht="15">
      <c r="B11" s="109" t="s">
        <v>13</v>
      </c>
      <c r="C11" s="110" t="s">
        <v>98</v>
      </c>
      <c r="D11" s="111">
        <v>67997</v>
      </c>
      <c r="E11" s="111">
        <v>9927562</v>
      </c>
      <c r="F11" s="111">
        <v>3002901</v>
      </c>
      <c r="G11" s="111">
        <v>555536685</v>
      </c>
      <c r="H11" s="111">
        <v>96892</v>
      </c>
      <c r="I11" s="111">
        <v>16277856</v>
      </c>
      <c r="J11" s="111">
        <v>2995975</v>
      </c>
      <c r="K11" s="111">
        <v>680086325</v>
      </c>
      <c r="L11" s="112">
        <v>28895</v>
      </c>
      <c r="M11" s="113">
        <v>6350294</v>
      </c>
      <c r="N11" s="112">
        <v>-6926</v>
      </c>
      <c r="O11" s="114">
        <v>124549640</v>
      </c>
    </row>
    <row r="12" spans="2:15" ht="15">
      <c r="B12" s="109" t="s">
        <v>18</v>
      </c>
      <c r="C12" s="110" t="s">
        <v>99</v>
      </c>
      <c r="D12" s="112">
        <v>142737</v>
      </c>
      <c r="E12" s="113">
        <v>20839602</v>
      </c>
      <c r="F12" s="115">
        <v>878858</v>
      </c>
      <c r="G12" s="115">
        <v>162588730</v>
      </c>
      <c r="H12" s="115">
        <v>150944</v>
      </c>
      <c r="I12" s="115">
        <v>25358592</v>
      </c>
      <c r="J12" s="115">
        <v>946629</v>
      </c>
      <c r="K12" s="116">
        <v>214884783</v>
      </c>
      <c r="L12" s="112">
        <v>8207</v>
      </c>
      <c r="M12" s="113">
        <v>4518990</v>
      </c>
      <c r="N12" s="112">
        <v>67771</v>
      </c>
      <c r="O12" s="114">
        <v>52296053</v>
      </c>
    </row>
    <row r="13" spans="2:15" ht="18" customHeight="1">
      <c r="B13" s="109" t="s">
        <v>20</v>
      </c>
      <c r="C13" s="110" t="s">
        <v>100</v>
      </c>
      <c r="D13" s="112">
        <v>25160</v>
      </c>
      <c r="E13" s="113">
        <v>3673360</v>
      </c>
      <c r="F13" s="115">
        <v>3037117</v>
      </c>
      <c r="G13" s="115">
        <v>561866645</v>
      </c>
      <c r="H13" s="115">
        <v>16516</v>
      </c>
      <c r="I13" s="115">
        <v>2774688</v>
      </c>
      <c r="J13" s="115">
        <v>2956083</v>
      </c>
      <c r="K13" s="116">
        <v>671030841</v>
      </c>
      <c r="L13" s="112">
        <v>-8644</v>
      </c>
      <c r="M13" s="113">
        <v>-898672</v>
      </c>
      <c r="N13" s="112">
        <v>-81034</v>
      </c>
      <c r="O13" s="114">
        <v>109164196</v>
      </c>
    </row>
    <row r="14" spans="2:15" ht="27" customHeight="1">
      <c r="B14" s="109" t="s">
        <v>22</v>
      </c>
      <c r="C14" s="110" t="s">
        <v>101</v>
      </c>
      <c r="D14" s="112">
        <v>2693</v>
      </c>
      <c r="E14" s="113">
        <v>393178</v>
      </c>
      <c r="F14" s="115">
        <v>2653139</v>
      </c>
      <c r="G14" s="115">
        <v>490830715</v>
      </c>
      <c r="H14" s="115">
        <v>189</v>
      </c>
      <c r="I14" s="115">
        <v>31752</v>
      </c>
      <c r="J14" s="115">
        <v>2650843</v>
      </c>
      <c r="K14" s="116">
        <v>601741361</v>
      </c>
      <c r="L14" s="112">
        <v>-2504</v>
      </c>
      <c r="M14" s="113">
        <v>-361426</v>
      </c>
      <c r="N14" s="112">
        <v>-2296</v>
      </c>
      <c r="O14" s="114">
        <v>110910646</v>
      </c>
    </row>
    <row r="15" spans="2:15" ht="15">
      <c r="B15" s="109" t="s">
        <v>28</v>
      </c>
      <c r="C15" s="110" t="s">
        <v>102</v>
      </c>
      <c r="D15" s="112">
        <v>3841639</v>
      </c>
      <c r="E15" s="113">
        <v>560879294</v>
      </c>
      <c r="F15" s="115">
        <v>17873446</v>
      </c>
      <c r="G15" s="115">
        <v>3306587510</v>
      </c>
      <c r="H15" s="115">
        <v>3709509</v>
      </c>
      <c r="I15" s="115">
        <v>623197512</v>
      </c>
      <c r="J15" s="115">
        <v>17909008</v>
      </c>
      <c r="K15" s="116">
        <v>4065344816</v>
      </c>
      <c r="L15" s="112">
        <v>-132130</v>
      </c>
      <c r="M15" s="113">
        <v>62318218</v>
      </c>
      <c r="N15" s="112">
        <v>35562</v>
      </c>
      <c r="O15" s="114">
        <v>758757306</v>
      </c>
    </row>
    <row r="16" spans="2:15" ht="15.75" thickBot="1">
      <c r="B16" s="117" t="s">
        <v>31</v>
      </c>
      <c r="C16" s="118" t="s">
        <v>103</v>
      </c>
      <c r="D16" s="119">
        <v>1148</v>
      </c>
      <c r="E16" s="120">
        <v>167608</v>
      </c>
      <c r="F16" s="121">
        <v>1107880</v>
      </c>
      <c r="G16" s="121">
        <v>204957800</v>
      </c>
      <c r="H16" s="121">
        <v>1148</v>
      </c>
      <c r="I16" s="121">
        <v>192864</v>
      </c>
      <c r="J16" s="121">
        <v>1114889</v>
      </c>
      <c r="K16" s="122">
        <v>253079803</v>
      </c>
      <c r="L16" s="119">
        <v>0</v>
      </c>
      <c r="M16" s="120">
        <v>25256</v>
      </c>
      <c r="N16" s="119">
        <v>7009</v>
      </c>
      <c r="O16" s="123">
        <v>48122003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B4:O4"/>
    <mergeCell ref="B5:K5"/>
    <mergeCell ref="C6:C8"/>
    <mergeCell ref="H6:K6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portrait" scale="54"/>
</worksheet>
</file>

<file path=xl/worksheets/sheet50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442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1988146</v>
      </c>
      <c r="E8" s="67">
        <v>0</v>
      </c>
      <c r="F8" s="67">
        <v>191186</v>
      </c>
      <c r="G8" s="67">
        <v>0</v>
      </c>
      <c r="H8" s="67">
        <v>0</v>
      </c>
      <c r="I8" s="67">
        <v>0</v>
      </c>
      <c r="J8" s="67">
        <v>0</v>
      </c>
      <c r="K8" s="67">
        <v>5623</v>
      </c>
      <c r="L8" s="67">
        <v>0</v>
      </c>
      <c r="M8" s="68">
        <v>2173709</v>
      </c>
      <c r="N8" s="67">
        <v>1907855</v>
      </c>
      <c r="O8" s="69">
        <v>265854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0</v>
      </c>
      <c r="N11" s="72">
        <v>0</v>
      </c>
      <c r="O11" s="74">
        <v>0</v>
      </c>
    </row>
    <row r="12" spans="2:15" ht="15">
      <c r="B12" s="70" t="s">
        <v>61</v>
      </c>
      <c r="C12" s="71" t="s">
        <v>62</v>
      </c>
      <c r="D12" s="72">
        <v>1749192</v>
      </c>
      <c r="E12" s="72">
        <v>0</v>
      </c>
      <c r="F12" s="72">
        <v>172913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1922105</v>
      </c>
      <c r="N12" s="72">
        <v>1656251</v>
      </c>
      <c r="O12" s="74">
        <v>265854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238954</v>
      </c>
      <c r="E14" s="72">
        <v>0</v>
      </c>
      <c r="F14" s="72">
        <v>18273</v>
      </c>
      <c r="G14" s="72">
        <v>0</v>
      </c>
      <c r="H14" s="72">
        <v>0</v>
      </c>
      <c r="I14" s="72">
        <v>0</v>
      </c>
      <c r="J14" s="72">
        <v>0</v>
      </c>
      <c r="K14" s="72">
        <v>5623</v>
      </c>
      <c r="L14" s="72">
        <v>0</v>
      </c>
      <c r="M14" s="73">
        <v>251604</v>
      </c>
      <c r="N14" s="72">
        <v>251604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1990028</v>
      </c>
      <c r="E17" s="76">
        <v>0</v>
      </c>
      <c r="F17" s="76">
        <v>125386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2115414</v>
      </c>
      <c r="N17" s="76">
        <v>1984592</v>
      </c>
      <c r="O17" s="85">
        <v>130822</v>
      </c>
    </row>
    <row r="18" spans="2:15" ht="15.75" thickBot="1">
      <c r="B18" s="586" t="s">
        <v>70</v>
      </c>
      <c r="C18" s="587"/>
      <c r="D18" s="86">
        <v>3978174</v>
      </c>
      <c r="E18" s="86">
        <v>0</v>
      </c>
      <c r="F18" s="86">
        <v>316572</v>
      </c>
      <c r="G18" s="86">
        <v>0</v>
      </c>
      <c r="H18" s="86">
        <v>0</v>
      </c>
      <c r="I18" s="86">
        <v>0</v>
      </c>
      <c r="J18" s="86">
        <v>0</v>
      </c>
      <c r="K18" s="86">
        <v>5623</v>
      </c>
      <c r="L18" s="86">
        <v>0</v>
      </c>
      <c r="M18" s="86">
        <v>4289123</v>
      </c>
      <c r="N18" s="86">
        <v>3892447</v>
      </c>
      <c r="O18" s="87">
        <v>396676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J26" sqref="J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443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22110815.86</v>
      </c>
      <c r="E8" s="67">
        <v>0</v>
      </c>
      <c r="F8" s="67">
        <v>229678.86</v>
      </c>
      <c r="G8" s="67">
        <v>2446393.22</v>
      </c>
      <c r="H8" s="67">
        <v>0</v>
      </c>
      <c r="I8" s="67">
        <v>0</v>
      </c>
      <c r="J8" s="67">
        <v>73754.22</v>
      </c>
      <c r="K8" s="67">
        <v>0</v>
      </c>
      <c r="L8" s="67">
        <v>0</v>
      </c>
      <c r="M8" s="68">
        <v>24713133.72</v>
      </c>
      <c r="N8" s="67">
        <v>14022111.78</v>
      </c>
      <c r="O8" s="69">
        <v>10691021.94</v>
      </c>
    </row>
    <row r="9" spans="2:15" ht="15">
      <c r="B9" s="70" t="s">
        <v>55</v>
      </c>
      <c r="C9" s="71" t="s">
        <v>56</v>
      </c>
      <c r="D9" s="72">
        <v>1589141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1589141</v>
      </c>
      <c r="N9" s="72">
        <v>0</v>
      </c>
      <c r="O9" s="74">
        <v>1589141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16403040.45</v>
      </c>
      <c r="E11" s="72">
        <v>0</v>
      </c>
      <c r="F11" s="72">
        <v>0</v>
      </c>
      <c r="G11" s="72">
        <v>2446393.22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18849433.67</v>
      </c>
      <c r="N11" s="72">
        <v>9758392.56</v>
      </c>
      <c r="O11" s="74">
        <v>9091041.11</v>
      </c>
    </row>
    <row r="12" spans="2:15" ht="15">
      <c r="B12" s="70" t="s">
        <v>61</v>
      </c>
      <c r="C12" s="71" t="s">
        <v>62</v>
      </c>
      <c r="D12" s="72">
        <v>1092119.21</v>
      </c>
      <c r="E12" s="72">
        <v>0</v>
      </c>
      <c r="F12" s="72">
        <v>10361.67</v>
      </c>
      <c r="G12" s="72">
        <v>0</v>
      </c>
      <c r="H12" s="72">
        <v>0</v>
      </c>
      <c r="I12" s="72">
        <v>0</v>
      </c>
      <c r="J12" s="67">
        <v>668.25</v>
      </c>
      <c r="K12" s="72">
        <v>0</v>
      </c>
      <c r="L12" s="72">
        <v>0</v>
      </c>
      <c r="M12" s="73">
        <v>1101812.63</v>
      </c>
      <c r="N12" s="72">
        <v>1090972.8</v>
      </c>
      <c r="O12" s="74">
        <v>10839.83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3026515.2</v>
      </c>
      <c r="E14" s="72">
        <v>0</v>
      </c>
      <c r="F14" s="72">
        <v>219317.19</v>
      </c>
      <c r="G14" s="72">
        <v>0</v>
      </c>
      <c r="H14" s="72">
        <v>0</v>
      </c>
      <c r="I14" s="72">
        <v>0</v>
      </c>
      <c r="J14" s="72">
        <v>73085.97</v>
      </c>
      <c r="K14" s="72">
        <v>0</v>
      </c>
      <c r="L14" s="72">
        <v>0</v>
      </c>
      <c r="M14" s="73">
        <v>3172746.42</v>
      </c>
      <c r="N14" s="72">
        <v>3172746.42</v>
      </c>
      <c r="O14" s="74">
        <v>0</v>
      </c>
    </row>
    <row r="15" spans="2:15" ht="15">
      <c r="B15" s="79" t="s">
        <v>18</v>
      </c>
      <c r="C15" s="80" t="s">
        <v>67</v>
      </c>
      <c r="D15" s="72">
        <v>29520</v>
      </c>
      <c r="E15" s="72">
        <v>0</v>
      </c>
      <c r="F15" s="72">
        <v>2452873.22</v>
      </c>
      <c r="G15" s="72">
        <v>0</v>
      </c>
      <c r="H15" s="72">
        <v>0</v>
      </c>
      <c r="I15" s="72">
        <v>0</v>
      </c>
      <c r="J15" s="72">
        <v>0</v>
      </c>
      <c r="K15" s="72">
        <v>2446393.22</v>
      </c>
      <c r="L15" s="72">
        <v>0</v>
      </c>
      <c r="M15" s="73">
        <v>36000</v>
      </c>
      <c r="N15" s="72">
        <v>0</v>
      </c>
      <c r="O15" s="74">
        <v>36000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130751.35</v>
      </c>
      <c r="E17" s="76">
        <v>0</v>
      </c>
      <c r="F17" s="76">
        <v>60995.7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191747.05</v>
      </c>
      <c r="N17" s="76">
        <v>191747.05</v>
      </c>
      <c r="O17" s="85">
        <v>0</v>
      </c>
    </row>
    <row r="18" spans="2:15" ht="15.75" thickBot="1">
      <c r="B18" s="586" t="s">
        <v>70</v>
      </c>
      <c r="C18" s="587"/>
      <c r="D18" s="86">
        <v>22271087.21</v>
      </c>
      <c r="E18" s="86">
        <v>0</v>
      </c>
      <c r="F18" s="86">
        <v>2743547.78</v>
      </c>
      <c r="G18" s="86">
        <v>2446393.22</v>
      </c>
      <c r="H18" s="86">
        <v>0</v>
      </c>
      <c r="I18" s="86">
        <v>0</v>
      </c>
      <c r="J18" s="86">
        <v>73754.22</v>
      </c>
      <c r="K18" s="86">
        <v>2446393.22</v>
      </c>
      <c r="L18" s="86">
        <v>0</v>
      </c>
      <c r="M18" s="86">
        <v>24940880.77</v>
      </c>
      <c r="N18" s="86">
        <v>14213858.83</v>
      </c>
      <c r="O18" s="87">
        <v>10727021.94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2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H27" sqref="H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435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185560929</v>
      </c>
      <c r="E8" s="67">
        <v>0</v>
      </c>
      <c r="F8" s="67">
        <v>45760</v>
      </c>
      <c r="G8" s="67">
        <v>7649625</v>
      </c>
      <c r="H8" s="67">
        <v>0</v>
      </c>
      <c r="I8" s="67">
        <v>0</v>
      </c>
      <c r="J8" s="67">
        <v>32319</v>
      </c>
      <c r="K8" s="67">
        <v>9658094</v>
      </c>
      <c r="L8" s="67">
        <v>0</v>
      </c>
      <c r="M8" s="68">
        <v>183565901</v>
      </c>
      <c r="N8" s="67">
        <v>66105663</v>
      </c>
      <c r="O8" s="69">
        <v>117460238</v>
      </c>
    </row>
    <row r="9" spans="2:15" ht="15">
      <c r="B9" s="70" t="s">
        <v>55</v>
      </c>
      <c r="C9" s="71" t="s">
        <v>56</v>
      </c>
      <c r="D9" s="72">
        <v>34329668</v>
      </c>
      <c r="E9" s="72">
        <v>0</v>
      </c>
      <c r="F9" s="72">
        <v>0</v>
      </c>
      <c r="G9" s="72">
        <v>610158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34939826</v>
      </c>
      <c r="N9" s="72">
        <v>0</v>
      </c>
      <c r="O9" s="74">
        <v>34939826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130089715</v>
      </c>
      <c r="E11" s="72">
        <v>0</v>
      </c>
      <c r="F11" s="72">
        <v>0</v>
      </c>
      <c r="G11" s="72">
        <v>3191754</v>
      </c>
      <c r="H11" s="72">
        <v>0</v>
      </c>
      <c r="I11" s="77">
        <v>0</v>
      </c>
      <c r="J11" s="72">
        <v>10524</v>
      </c>
      <c r="K11" s="78">
        <v>7081105</v>
      </c>
      <c r="L11" s="72">
        <v>0</v>
      </c>
      <c r="M11" s="73">
        <v>126189840</v>
      </c>
      <c r="N11" s="72">
        <v>46619615</v>
      </c>
      <c r="O11" s="74">
        <v>79570225</v>
      </c>
    </row>
    <row r="12" spans="2:15" ht="15">
      <c r="B12" s="70" t="s">
        <v>61</v>
      </c>
      <c r="C12" s="71" t="s">
        <v>62</v>
      </c>
      <c r="D12" s="72">
        <v>10266023</v>
      </c>
      <c r="E12" s="72">
        <v>0</v>
      </c>
      <c r="F12" s="72">
        <v>0</v>
      </c>
      <c r="G12" s="72">
        <v>768208</v>
      </c>
      <c r="H12" s="72">
        <v>0</v>
      </c>
      <c r="I12" s="72">
        <v>0</v>
      </c>
      <c r="J12" s="67">
        <v>0</v>
      </c>
      <c r="K12" s="72">
        <v>689910</v>
      </c>
      <c r="L12" s="72">
        <v>0</v>
      </c>
      <c r="M12" s="73">
        <v>10344321</v>
      </c>
      <c r="N12" s="72">
        <v>8575848</v>
      </c>
      <c r="O12" s="74">
        <v>1768473</v>
      </c>
    </row>
    <row r="13" spans="2:15" ht="18" customHeight="1">
      <c r="B13" s="70" t="s">
        <v>63</v>
      </c>
      <c r="C13" s="71" t="s">
        <v>64</v>
      </c>
      <c r="D13" s="72">
        <v>2418948</v>
      </c>
      <c r="E13" s="72">
        <v>0</v>
      </c>
      <c r="F13" s="72">
        <v>0</v>
      </c>
      <c r="G13" s="72">
        <v>134001</v>
      </c>
      <c r="H13" s="72">
        <v>0</v>
      </c>
      <c r="I13" s="72">
        <v>0</v>
      </c>
      <c r="J13" s="72">
        <v>1309</v>
      </c>
      <c r="K13" s="72">
        <v>0</v>
      </c>
      <c r="L13" s="72">
        <v>0</v>
      </c>
      <c r="M13" s="73">
        <v>2551640</v>
      </c>
      <c r="N13" s="72">
        <v>2201708</v>
      </c>
      <c r="O13" s="74">
        <v>349932</v>
      </c>
    </row>
    <row r="14" spans="2:15" ht="15.75" customHeight="1">
      <c r="B14" s="70" t="s">
        <v>65</v>
      </c>
      <c r="C14" s="71" t="s">
        <v>66</v>
      </c>
      <c r="D14" s="72">
        <v>8456575</v>
      </c>
      <c r="E14" s="72">
        <v>0</v>
      </c>
      <c r="F14" s="72">
        <v>45760</v>
      </c>
      <c r="G14" s="72">
        <v>2945504</v>
      </c>
      <c r="H14" s="72">
        <v>0</v>
      </c>
      <c r="I14" s="72">
        <v>0</v>
      </c>
      <c r="J14" s="72">
        <v>20486</v>
      </c>
      <c r="K14" s="72">
        <v>1887079</v>
      </c>
      <c r="L14" s="72">
        <v>0</v>
      </c>
      <c r="M14" s="73">
        <v>9540274</v>
      </c>
      <c r="N14" s="72">
        <v>8708492</v>
      </c>
      <c r="O14" s="74">
        <v>831782</v>
      </c>
    </row>
    <row r="15" spans="2:15" ht="15">
      <c r="B15" s="79" t="s">
        <v>18</v>
      </c>
      <c r="C15" s="80" t="s">
        <v>67</v>
      </c>
      <c r="D15" s="72">
        <v>9884909</v>
      </c>
      <c r="E15" s="72">
        <v>0</v>
      </c>
      <c r="F15" s="72">
        <v>1996617</v>
      </c>
      <c r="G15" s="72">
        <v>0</v>
      </c>
      <c r="H15" s="72">
        <v>0</v>
      </c>
      <c r="I15" s="72">
        <v>0</v>
      </c>
      <c r="J15" s="72">
        <v>0</v>
      </c>
      <c r="K15" s="72">
        <v>1656705</v>
      </c>
      <c r="L15" s="72">
        <v>0</v>
      </c>
      <c r="M15" s="73">
        <v>10224821</v>
      </c>
      <c r="N15" s="72">
        <v>0</v>
      </c>
      <c r="O15" s="74">
        <v>10224821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77244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77244</v>
      </c>
      <c r="N17" s="76">
        <v>77244</v>
      </c>
      <c r="O17" s="85">
        <v>0</v>
      </c>
    </row>
    <row r="18" spans="2:15" ht="15.75" thickBot="1">
      <c r="B18" s="586" t="s">
        <v>70</v>
      </c>
      <c r="C18" s="587"/>
      <c r="D18" s="86">
        <v>195523082</v>
      </c>
      <c r="E18" s="86">
        <v>0</v>
      </c>
      <c r="F18" s="86">
        <v>2042377</v>
      </c>
      <c r="G18" s="86">
        <v>7649625</v>
      </c>
      <c r="H18" s="86">
        <v>0</v>
      </c>
      <c r="I18" s="86">
        <v>0</v>
      </c>
      <c r="J18" s="86">
        <v>32319</v>
      </c>
      <c r="K18" s="86">
        <v>11314799</v>
      </c>
      <c r="L18" s="86">
        <v>0</v>
      </c>
      <c r="M18" s="86">
        <v>193867966</v>
      </c>
      <c r="N18" s="86">
        <v>66182907</v>
      </c>
      <c r="O18" s="87">
        <v>127685059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610158</v>
      </c>
      <c r="H19" s="88" t="s">
        <v>72</v>
      </c>
      <c r="I19" s="88" t="s">
        <v>72</v>
      </c>
      <c r="J19" s="88" t="s">
        <v>72</v>
      </c>
      <c r="K19" s="89">
        <v>3475521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3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J23" sqref="J23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274" t="s">
        <v>435</v>
      </c>
      <c r="C2" s="274"/>
      <c r="D2" s="274"/>
      <c r="M2" s="128"/>
      <c r="N2" s="128"/>
      <c r="O2" s="128"/>
    </row>
    <row r="3" spans="2:15" ht="15" customHeight="1">
      <c r="B3" s="274"/>
      <c r="C3" s="274"/>
      <c r="D3" s="274"/>
      <c r="M3" s="279"/>
      <c r="N3" s="279"/>
      <c r="O3" s="279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1452085</v>
      </c>
      <c r="G10" s="107">
        <v>268635725</v>
      </c>
      <c r="H10" s="107">
        <v>0</v>
      </c>
      <c r="I10" s="107">
        <v>0</v>
      </c>
      <c r="J10" s="107">
        <v>1441155</v>
      </c>
      <c r="K10" s="107">
        <v>327142185</v>
      </c>
      <c r="L10" s="107">
        <v>0</v>
      </c>
      <c r="M10" s="107">
        <v>0</v>
      </c>
      <c r="N10" s="107">
        <v>-10930</v>
      </c>
      <c r="O10" s="108">
        <v>58506460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37907</v>
      </c>
      <c r="G13" s="115">
        <v>7012795</v>
      </c>
      <c r="H13" s="115">
        <v>0</v>
      </c>
      <c r="I13" s="115">
        <v>0</v>
      </c>
      <c r="J13" s="115">
        <v>37907</v>
      </c>
      <c r="K13" s="116">
        <v>8604889</v>
      </c>
      <c r="L13" s="112">
        <v>0</v>
      </c>
      <c r="M13" s="113">
        <v>0</v>
      </c>
      <c r="N13" s="112">
        <v>0</v>
      </c>
      <c r="O13" s="114">
        <v>1592094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1414178</v>
      </c>
      <c r="G15" s="115">
        <v>261622930</v>
      </c>
      <c r="H15" s="115">
        <v>0</v>
      </c>
      <c r="I15" s="115">
        <v>0</v>
      </c>
      <c r="J15" s="115">
        <v>1403248</v>
      </c>
      <c r="K15" s="116">
        <v>318537296</v>
      </c>
      <c r="L15" s="112">
        <v>0</v>
      </c>
      <c r="M15" s="113">
        <v>0</v>
      </c>
      <c r="N15" s="112">
        <v>-10930</v>
      </c>
      <c r="O15" s="114">
        <v>56914366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  <mergeCell ref="B10:C10"/>
    <mergeCell ref="C19:E19"/>
    <mergeCell ref="H19:I19"/>
    <mergeCell ref="L19:O19"/>
    <mergeCell ref="C20:E20"/>
    <mergeCell ref="H20:I20"/>
    <mergeCell ref="L20:O20"/>
  </mergeCells>
  <printOptions/>
  <pageMargins left="0.7" right="0.7" top="0.75" bottom="0.75" header="0.3" footer="0.3"/>
  <pageSetup horizontalDpi="600" verticalDpi="600" orientation="portrait" scale="54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33"/>
  <sheetViews>
    <sheetView showGridLines="0" showOutlineSymbols="0" zoomScalePageLayoutView="0" workbookViewId="0" topLeftCell="A1">
      <selection activeCell="F28" sqref="F28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435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444</v>
      </c>
      <c r="D9" s="143">
        <v>3530745</v>
      </c>
      <c r="E9" s="143">
        <v>0</v>
      </c>
      <c r="F9" s="143">
        <v>3530745</v>
      </c>
      <c r="G9" s="143">
        <v>0</v>
      </c>
      <c r="H9" s="144">
        <v>0</v>
      </c>
      <c r="I9" s="264"/>
    </row>
    <row r="10" spans="1:9" ht="15">
      <c r="A10" s="130"/>
      <c r="B10" s="265">
        <v>2</v>
      </c>
      <c r="C10" s="266" t="s">
        <v>445</v>
      </c>
      <c r="D10" s="147">
        <v>3382994</v>
      </c>
      <c r="E10" s="147">
        <v>0</v>
      </c>
      <c r="F10" s="147">
        <v>3382994</v>
      </c>
      <c r="G10" s="147">
        <v>0</v>
      </c>
      <c r="H10" s="148">
        <v>0</v>
      </c>
      <c r="I10" s="264"/>
    </row>
    <row r="11" spans="1:9" ht="15">
      <c r="A11" s="130"/>
      <c r="B11" s="265">
        <v>3</v>
      </c>
      <c r="C11" s="266" t="s">
        <v>446</v>
      </c>
      <c r="D11" s="147">
        <v>1021540</v>
      </c>
      <c r="E11" s="147">
        <v>0</v>
      </c>
      <c r="F11" s="147">
        <v>1021540</v>
      </c>
      <c r="G11" s="147">
        <v>0</v>
      </c>
      <c r="H11" s="148">
        <v>0</v>
      </c>
      <c r="I11" s="264"/>
    </row>
    <row r="12" spans="1:9" ht="15">
      <c r="A12" s="130"/>
      <c r="B12" s="265">
        <v>4</v>
      </c>
      <c r="C12" s="266" t="s">
        <v>447</v>
      </c>
      <c r="D12" s="147">
        <v>1265077</v>
      </c>
      <c r="E12" s="147">
        <v>0</v>
      </c>
      <c r="F12" s="147">
        <v>1265077</v>
      </c>
      <c r="G12" s="147">
        <v>0</v>
      </c>
      <c r="H12" s="148">
        <v>0</v>
      </c>
      <c r="I12" s="264"/>
    </row>
    <row r="13" spans="1:9" ht="15.75" thickBot="1">
      <c r="A13" s="130"/>
      <c r="B13" s="267">
        <v>5</v>
      </c>
      <c r="C13" s="268" t="s">
        <v>116</v>
      </c>
      <c r="D13" s="151">
        <v>9200356</v>
      </c>
      <c r="E13" s="151">
        <v>0</v>
      </c>
      <c r="F13" s="151">
        <v>9200356</v>
      </c>
      <c r="G13" s="151">
        <v>0</v>
      </c>
      <c r="H13" s="152">
        <v>0</v>
      </c>
      <c r="I13" s="264"/>
    </row>
    <row r="14" spans="2:8" ht="15">
      <c r="B14" s="269"/>
      <c r="C14" s="269"/>
      <c r="D14" s="269"/>
      <c r="E14" s="269"/>
      <c r="F14" s="269"/>
      <c r="G14" s="269"/>
      <c r="H14" s="269"/>
    </row>
    <row r="16" spans="3:8" ht="15">
      <c r="C16" s="126"/>
      <c r="D16" s="126"/>
      <c r="E16" s="126"/>
      <c r="F16" s="126"/>
      <c r="G16" s="590"/>
      <c r="H16" s="590"/>
    </row>
    <row r="17" spans="3:8" ht="34.5" customHeight="1">
      <c r="C17" s="157"/>
      <c r="D17" s="277"/>
      <c r="E17" s="157"/>
      <c r="F17" s="277"/>
      <c r="G17" s="596"/>
      <c r="H17" s="596"/>
    </row>
    <row r="32" ht="15.75" customHeight="1"/>
    <row r="33" spans="1:9" ht="15">
      <c r="A33" s="130"/>
      <c r="B33" s="161"/>
      <c r="C33" s="161"/>
      <c r="D33" s="161"/>
      <c r="E33" s="161"/>
      <c r="F33" s="161"/>
      <c r="G33" s="161"/>
      <c r="H33" s="161"/>
      <c r="I33" s="130"/>
    </row>
  </sheetData>
  <sheetProtection/>
  <mergeCells count="4">
    <mergeCell ref="B2:C3"/>
    <mergeCell ref="B5:H5"/>
    <mergeCell ref="G16:H16"/>
    <mergeCell ref="G17:H17"/>
  </mergeCells>
  <printOptions/>
  <pageMargins left="0.7" right="0.7" top="0.75" bottom="0.75" header="0.3" footer="0.3"/>
  <pageSetup horizontalDpi="600" verticalDpi="600" orientation="portrait" scale="5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G29" sqref="G29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435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448</v>
      </c>
      <c r="D9" s="143">
        <v>0</v>
      </c>
      <c r="E9" s="143">
        <v>629000</v>
      </c>
      <c r="F9" s="143">
        <v>0</v>
      </c>
      <c r="G9" s="143">
        <v>629000</v>
      </c>
      <c r="H9" s="144">
        <v>359600</v>
      </c>
      <c r="I9" s="264"/>
    </row>
    <row r="10" spans="1:9" ht="15">
      <c r="A10" s="130"/>
      <c r="B10" s="265">
        <v>2</v>
      </c>
      <c r="C10" s="266" t="s">
        <v>449</v>
      </c>
      <c r="D10" s="147">
        <v>1538278</v>
      </c>
      <c r="E10" s="147">
        <v>0</v>
      </c>
      <c r="F10" s="147">
        <v>1538278</v>
      </c>
      <c r="G10" s="147">
        <v>0</v>
      </c>
      <c r="H10" s="148">
        <v>0</v>
      </c>
      <c r="I10" s="264"/>
    </row>
    <row r="11" spans="1:9" ht="15.75" thickBot="1">
      <c r="A11" s="130"/>
      <c r="B11" s="267">
        <v>3</v>
      </c>
      <c r="C11" s="268" t="s">
        <v>116</v>
      </c>
      <c r="D11" s="151">
        <v>1538278</v>
      </c>
      <c r="E11" s="151">
        <v>629000</v>
      </c>
      <c r="F11" s="151">
        <v>1538278</v>
      </c>
      <c r="G11" s="151">
        <v>629000</v>
      </c>
      <c r="H11" s="152">
        <v>359600</v>
      </c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77"/>
      <c r="E15" s="157"/>
      <c r="F15" s="277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B2:C3"/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H27" sqref="H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450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12217685</v>
      </c>
      <c r="E8" s="67">
        <v>0</v>
      </c>
      <c r="F8" s="67">
        <v>31731</v>
      </c>
      <c r="G8" s="67">
        <v>0</v>
      </c>
      <c r="H8" s="67">
        <v>0</v>
      </c>
      <c r="I8" s="67">
        <v>0</v>
      </c>
      <c r="J8" s="67">
        <v>2147</v>
      </c>
      <c r="K8" s="67">
        <v>0</v>
      </c>
      <c r="L8" s="67">
        <v>0</v>
      </c>
      <c r="M8" s="68">
        <v>12247269</v>
      </c>
      <c r="N8" s="67">
        <v>11613321</v>
      </c>
      <c r="O8" s="69">
        <v>633948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469412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469412</v>
      </c>
      <c r="N11" s="72">
        <v>133835</v>
      </c>
      <c r="O11" s="74">
        <v>335577</v>
      </c>
    </row>
    <row r="12" spans="2:15" ht="15">
      <c r="B12" s="70" t="s">
        <v>61</v>
      </c>
      <c r="C12" s="71" t="s">
        <v>62</v>
      </c>
      <c r="D12" s="72">
        <v>8222402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8222402</v>
      </c>
      <c r="N12" s="72">
        <v>7924031</v>
      </c>
      <c r="O12" s="74">
        <v>298371</v>
      </c>
    </row>
    <row r="13" spans="2:15" ht="18" customHeight="1">
      <c r="B13" s="70" t="s">
        <v>63</v>
      </c>
      <c r="C13" s="71" t="s">
        <v>64</v>
      </c>
      <c r="D13" s="72">
        <v>107000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107000</v>
      </c>
      <c r="N13" s="72">
        <v>107000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3418871</v>
      </c>
      <c r="E14" s="72">
        <v>0</v>
      </c>
      <c r="F14" s="72">
        <v>31731</v>
      </c>
      <c r="G14" s="72">
        <v>0</v>
      </c>
      <c r="H14" s="72">
        <v>0</v>
      </c>
      <c r="I14" s="72">
        <v>0</v>
      </c>
      <c r="J14" s="72">
        <v>2147</v>
      </c>
      <c r="K14" s="72">
        <v>0</v>
      </c>
      <c r="L14" s="72">
        <v>0</v>
      </c>
      <c r="M14" s="73">
        <v>3448455</v>
      </c>
      <c r="N14" s="72">
        <v>3448455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1675597</v>
      </c>
      <c r="E17" s="76">
        <v>0</v>
      </c>
      <c r="F17" s="76">
        <v>73178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1748775</v>
      </c>
      <c r="N17" s="76">
        <v>1726943</v>
      </c>
      <c r="O17" s="85">
        <v>21832</v>
      </c>
    </row>
    <row r="18" spans="2:15" ht="15.75" thickBot="1">
      <c r="B18" s="586" t="s">
        <v>70</v>
      </c>
      <c r="C18" s="587"/>
      <c r="D18" s="86">
        <v>13893282</v>
      </c>
      <c r="E18" s="86">
        <v>0</v>
      </c>
      <c r="F18" s="86">
        <v>104909</v>
      </c>
      <c r="G18" s="86">
        <v>0</v>
      </c>
      <c r="H18" s="86">
        <v>0</v>
      </c>
      <c r="I18" s="86">
        <v>0</v>
      </c>
      <c r="J18" s="86">
        <v>2147</v>
      </c>
      <c r="K18" s="86">
        <v>0</v>
      </c>
      <c r="L18" s="86">
        <v>0</v>
      </c>
      <c r="M18" s="86">
        <v>13996044</v>
      </c>
      <c r="N18" s="86">
        <v>13340264</v>
      </c>
      <c r="O18" s="87">
        <v>655780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36"/>
  <sheetViews>
    <sheetView showGridLines="0" showOutlineSymbols="0" zoomScalePageLayoutView="0" workbookViewId="0" topLeftCell="A1">
      <selection activeCell="G26" sqref="G26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450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367</v>
      </c>
      <c r="D9" s="143">
        <v>84198</v>
      </c>
      <c r="E9" s="143">
        <v>0</v>
      </c>
      <c r="F9" s="143">
        <v>0</v>
      </c>
      <c r="G9" s="143">
        <v>84198</v>
      </c>
      <c r="H9" s="144">
        <v>0</v>
      </c>
      <c r="I9" s="264"/>
    </row>
    <row r="10" spans="1:9" ht="15">
      <c r="A10" s="130"/>
      <c r="B10" s="265">
        <v>2</v>
      </c>
      <c r="C10" s="266" t="s">
        <v>451</v>
      </c>
      <c r="D10" s="147">
        <v>2914</v>
      </c>
      <c r="E10" s="147">
        <v>0</v>
      </c>
      <c r="F10" s="147">
        <v>0</v>
      </c>
      <c r="G10" s="147">
        <v>2914</v>
      </c>
      <c r="H10" s="148">
        <v>0</v>
      </c>
      <c r="I10" s="264"/>
    </row>
    <row r="11" spans="1:9" ht="15">
      <c r="A11" s="130"/>
      <c r="B11" s="265">
        <v>3</v>
      </c>
      <c r="C11" s="266" t="s">
        <v>452</v>
      </c>
      <c r="D11" s="147">
        <v>10748</v>
      </c>
      <c r="E11" s="147">
        <v>0</v>
      </c>
      <c r="F11" s="147">
        <v>0</v>
      </c>
      <c r="G11" s="147">
        <v>10748</v>
      </c>
      <c r="H11" s="148">
        <v>0</v>
      </c>
      <c r="I11" s="264"/>
    </row>
    <row r="12" spans="1:9" ht="15">
      <c r="A12" s="130"/>
      <c r="B12" s="265">
        <v>4</v>
      </c>
      <c r="C12" s="266" t="s">
        <v>453</v>
      </c>
      <c r="D12" s="147">
        <v>3499</v>
      </c>
      <c r="E12" s="147">
        <v>0</v>
      </c>
      <c r="F12" s="147">
        <v>0</v>
      </c>
      <c r="G12" s="147">
        <v>3499</v>
      </c>
      <c r="H12" s="148">
        <v>0</v>
      </c>
      <c r="I12" s="264"/>
    </row>
    <row r="13" spans="1:9" ht="25.5">
      <c r="A13" s="130"/>
      <c r="B13" s="265">
        <v>5</v>
      </c>
      <c r="C13" s="266" t="s">
        <v>454</v>
      </c>
      <c r="D13" s="147">
        <v>17638</v>
      </c>
      <c r="E13" s="147">
        <v>0</v>
      </c>
      <c r="F13" s="147">
        <v>0</v>
      </c>
      <c r="G13" s="147">
        <v>17638</v>
      </c>
      <c r="H13" s="148">
        <v>0</v>
      </c>
      <c r="I13" s="264"/>
    </row>
    <row r="14" spans="1:9" ht="25.5">
      <c r="A14" s="130"/>
      <c r="B14" s="265">
        <v>6</v>
      </c>
      <c r="C14" s="266" t="s">
        <v>455</v>
      </c>
      <c r="D14" s="147">
        <v>17400</v>
      </c>
      <c r="E14" s="147">
        <v>17400</v>
      </c>
      <c r="F14" s="147">
        <v>17400</v>
      </c>
      <c r="G14" s="147">
        <v>17400</v>
      </c>
      <c r="H14" s="148">
        <v>4640</v>
      </c>
      <c r="I14" s="264"/>
    </row>
    <row r="15" spans="1:9" ht="25.5">
      <c r="A15" s="130"/>
      <c r="B15" s="265">
        <v>7</v>
      </c>
      <c r="C15" s="266" t="s">
        <v>456</v>
      </c>
      <c r="D15" s="147">
        <v>18822</v>
      </c>
      <c r="E15" s="147">
        <v>1098</v>
      </c>
      <c r="F15" s="147">
        <v>0</v>
      </c>
      <c r="G15" s="147">
        <v>19920</v>
      </c>
      <c r="H15" s="148">
        <v>0</v>
      </c>
      <c r="I15" s="264"/>
    </row>
    <row r="16" spans="1:9" ht="15.75" thickBot="1">
      <c r="A16" s="130"/>
      <c r="B16" s="267">
        <v>8</v>
      </c>
      <c r="C16" s="268" t="s">
        <v>116</v>
      </c>
      <c r="D16" s="151">
        <v>155219</v>
      </c>
      <c r="E16" s="151">
        <v>18498</v>
      </c>
      <c r="F16" s="151">
        <v>17400</v>
      </c>
      <c r="G16" s="151">
        <v>156317</v>
      </c>
      <c r="H16" s="152">
        <v>4640</v>
      </c>
      <c r="I16" s="264"/>
    </row>
    <row r="17" spans="2:8" ht="15">
      <c r="B17" s="269"/>
      <c r="C17" s="269"/>
      <c r="D17" s="269"/>
      <c r="E17" s="269"/>
      <c r="F17" s="269"/>
      <c r="G17" s="269"/>
      <c r="H17" s="269"/>
    </row>
    <row r="19" spans="3:8" ht="15">
      <c r="C19" s="126"/>
      <c r="D19" s="126"/>
      <c r="E19" s="126"/>
      <c r="F19" s="126"/>
      <c r="G19" s="590"/>
      <c r="H19" s="590"/>
    </row>
    <row r="20" spans="3:8" ht="34.5" customHeight="1">
      <c r="C20" s="157"/>
      <c r="D20" s="277"/>
      <c r="E20" s="157"/>
      <c r="F20" s="277"/>
      <c r="G20" s="596"/>
      <c r="H20" s="596"/>
    </row>
    <row r="35" ht="15.75" customHeight="1"/>
    <row r="36" spans="1:9" ht="15">
      <c r="A36" s="130"/>
      <c r="B36" s="161"/>
      <c r="C36" s="161"/>
      <c r="D36" s="161"/>
      <c r="E36" s="161"/>
      <c r="F36" s="161"/>
      <c r="G36" s="161"/>
      <c r="H36" s="161"/>
      <c r="I36" s="130"/>
    </row>
  </sheetData>
  <sheetProtection/>
  <mergeCells count="4">
    <mergeCell ref="B2:C3"/>
    <mergeCell ref="B5:H5"/>
    <mergeCell ref="G19:H19"/>
    <mergeCell ref="G20:H20"/>
  </mergeCells>
  <printOptions/>
  <pageMargins left="0.7" right="0.7" top="0.75" bottom="0.75" header="0.3" footer="0.3"/>
  <pageSetup horizontalDpi="600" verticalDpi="600" orientation="portrait" scale="5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457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76" t="s">
        <v>49</v>
      </c>
      <c r="F7" s="276" t="s">
        <v>50</v>
      </c>
      <c r="G7" s="276" t="s">
        <v>51</v>
      </c>
      <c r="H7" s="276" t="s">
        <v>52</v>
      </c>
      <c r="I7" s="276" t="s">
        <v>49</v>
      </c>
      <c r="J7" s="276" t="s">
        <v>53</v>
      </c>
      <c r="K7" s="276" t="s">
        <v>51</v>
      </c>
      <c r="L7" s="276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4912072</v>
      </c>
      <c r="E8" s="67">
        <v>0</v>
      </c>
      <c r="F8" s="67">
        <v>57862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4969934</v>
      </c>
      <c r="N8" s="67">
        <v>3212103</v>
      </c>
      <c r="O8" s="69">
        <v>1757831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3408282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3408282</v>
      </c>
      <c r="N11" s="72">
        <v>1724209</v>
      </c>
      <c r="O11" s="74">
        <v>1684073</v>
      </c>
    </row>
    <row r="12" spans="2:15" ht="15">
      <c r="B12" s="70" t="s">
        <v>61</v>
      </c>
      <c r="C12" s="71" t="s">
        <v>62</v>
      </c>
      <c r="D12" s="72">
        <v>330196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330196</v>
      </c>
      <c r="N12" s="72">
        <v>316255</v>
      </c>
      <c r="O12" s="74">
        <v>13941</v>
      </c>
    </row>
    <row r="13" spans="2:15" ht="18" customHeight="1">
      <c r="B13" s="70" t="s">
        <v>63</v>
      </c>
      <c r="C13" s="71" t="s">
        <v>64</v>
      </c>
      <c r="D13" s="72">
        <v>239800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239800</v>
      </c>
      <c r="N13" s="72">
        <v>239800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933794</v>
      </c>
      <c r="E14" s="72">
        <v>0</v>
      </c>
      <c r="F14" s="72">
        <v>57862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991656</v>
      </c>
      <c r="N14" s="72">
        <v>931839</v>
      </c>
      <c r="O14" s="74">
        <v>59817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29991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3691</v>
      </c>
      <c r="K17" s="76">
        <v>0</v>
      </c>
      <c r="L17" s="76">
        <v>0</v>
      </c>
      <c r="M17" s="84">
        <v>26300</v>
      </c>
      <c r="N17" s="76">
        <v>26300</v>
      </c>
      <c r="O17" s="85">
        <v>0</v>
      </c>
    </row>
    <row r="18" spans="2:15" ht="15.75" thickBot="1">
      <c r="B18" s="586" t="s">
        <v>70</v>
      </c>
      <c r="C18" s="587"/>
      <c r="D18" s="86">
        <v>4942063</v>
      </c>
      <c r="E18" s="86">
        <v>0</v>
      </c>
      <c r="F18" s="86">
        <v>57862</v>
      </c>
      <c r="G18" s="86">
        <v>0</v>
      </c>
      <c r="H18" s="86">
        <v>0</v>
      </c>
      <c r="I18" s="86">
        <v>0</v>
      </c>
      <c r="J18" s="86">
        <v>3691</v>
      </c>
      <c r="K18" s="86">
        <v>0</v>
      </c>
      <c r="L18" s="86">
        <v>0</v>
      </c>
      <c r="M18" s="86">
        <v>4996234</v>
      </c>
      <c r="N18" s="86">
        <v>3238403</v>
      </c>
      <c r="O18" s="87">
        <v>1757831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59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H27" sqref="H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458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83" t="s">
        <v>49</v>
      </c>
      <c r="F7" s="283" t="s">
        <v>50</v>
      </c>
      <c r="G7" s="283" t="s">
        <v>51</v>
      </c>
      <c r="H7" s="283" t="s">
        <v>52</v>
      </c>
      <c r="I7" s="283" t="s">
        <v>49</v>
      </c>
      <c r="J7" s="283" t="s">
        <v>53</v>
      </c>
      <c r="K7" s="283" t="s">
        <v>51</v>
      </c>
      <c r="L7" s="28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26433599</v>
      </c>
      <c r="E8" s="67">
        <v>0</v>
      </c>
      <c r="F8" s="67">
        <v>3106052</v>
      </c>
      <c r="G8" s="67">
        <v>354539</v>
      </c>
      <c r="H8" s="67">
        <v>0</v>
      </c>
      <c r="I8" s="67">
        <v>0</v>
      </c>
      <c r="J8" s="67">
        <v>380527</v>
      </c>
      <c r="K8" s="67">
        <v>0</v>
      </c>
      <c r="L8" s="67">
        <v>0</v>
      </c>
      <c r="M8" s="68">
        <v>29513663</v>
      </c>
      <c r="N8" s="67">
        <v>13240912</v>
      </c>
      <c r="O8" s="69">
        <v>16272751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3227223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16500</v>
      </c>
      <c r="K11" s="78">
        <v>0</v>
      </c>
      <c r="L11" s="72">
        <v>0</v>
      </c>
      <c r="M11" s="73">
        <v>3210723</v>
      </c>
      <c r="N11" s="72">
        <v>1358490</v>
      </c>
      <c r="O11" s="74">
        <v>1852233</v>
      </c>
    </row>
    <row r="12" spans="2:15" ht="15">
      <c r="B12" s="70" t="s">
        <v>61</v>
      </c>
      <c r="C12" s="71" t="s">
        <v>62</v>
      </c>
      <c r="D12" s="72">
        <v>17220449</v>
      </c>
      <c r="E12" s="72">
        <v>0</v>
      </c>
      <c r="F12" s="72">
        <v>2943535</v>
      </c>
      <c r="G12" s="72">
        <v>195601</v>
      </c>
      <c r="H12" s="72">
        <v>0</v>
      </c>
      <c r="I12" s="72">
        <v>0</v>
      </c>
      <c r="J12" s="67">
        <v>44750</v>
      </c>
      <c r="K12" s="72">
        <v>0</v>
      </c>
      <c r="L12" s="72">
        <v>0</v>
      </c>
      <c r="M12" s="73">
        <v>20314835</v>
      </c>
      <c r="N12" s="72">
        <v>6977550</v>
      </c>
      <c r="O12" s="74">
        <v>13337285</v>
      </c>
    </row>
    <row r="13" spans="2:15" ht="18" customHeight="1">
      <c r="B13" s="70" t="s">
        <v>63</v>
      </c>
      <c r="C13" s="71" t="s">
        <v>64</v>
      </c>
      <c r="D13" s="72">
        <v>3392893</v>
      </c>
      <c r="E13" s="72">
        <v>0</v>
      </c>
      <c r="F13" s="72">
        <v>71521</v>
      </c>
      <c r="G13" s="72">
        <v>158938</v>
      </c>
      <c r="H13" s="72">
        <v>0</v>
      </c>
      <c r="I13" s="72">
        <v>0</v>
      </c>
      <c r="J13" s="72">
        <v>258836</v>
      </c>
      <c r="K13" s="72">
        <v>0</v>
      </c>
      <c r="L13" s="72">
        <v>0</v>
      </c>
      <c r="M13" s="73">
        <v>3364516</v>
      </c>
      <c r="N13" s="72">
        <v>2349497</v>
      </c>
      <c r="O13" s="74">
        <v>1015019</v>
      </c>
    </row>
    <row r="14" spans="2:15" ht="15.75" customHeight="1">
      <c r="B14" s="70" t="s">
        <v>65</v>
      </c>
      <c r="C14" s="71" t="s">
        <v>66</v>
      </c>
      <c r="D14" s="72">
        <v>2593034</v>
      </c>
      <c r="E14" s="72">
        <v>0</v>
      </c>
      <c r="F14" s="72">
        <v>90996</v>
      </c>
      <c r="G14" s="72">
        <v>0</v>
      </c>
      <c r="H14" s="72">
        <v>0</v>
      </c>
      <c r="I14" s="72">
        <v>0</v>
      </c>
      <c r="J14" s="72">
        <v>60441</v>
      </c>
      <c r="K14" s="72">
        <v>0</v>
      </c>
      <c r="L14" s="72">
        <v>0</v>
      </c>
      <c r="M14" s="73">
        <v>2623589</v>
      </c>
      <c r="N14" s="72">
        <v>2555375</v>
      </c>
      <c r="O14" s="74">
        <v>68214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560733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560733</v>
      </c>
      <c r="N17" s="76">
        <v>560733</v>
      </c>
      <c r="O17" s="85">
        <v>0</v>
      </c>
    </row>
    <row r="18" spans="2:15" ht="15.75" thickBot="1">
      <c r="B18" s="586" t="s">
        <v>70</v>
      </c>
      <c r="C18" s="587"/>
      <c r="D18" s="86">
        <v>26994332</v>
      </c>
      <c r="E18" s="86">
        <v>0</v>
      </c>
      <c r="F18" s="86">
        <v>3106052</v>
      </c>
      <c r="G18" s="86">
        <v>354539</v>
      </c>
      <c r="H18" s="86">
        <v>0</v>
      </c>
      <c r="I18" s="86">
        <v>0</v>
      </c>
      <c r="J18" s="86">
        <v>380527</v>
      </c>
      <c r="K18" s="86">
        <v>0</v>
      </c>
      <c r="L18" s="86">
        <v>0</v>
      </c>
      <c r="M18" s="86">
        <v>30074396</v>
      </c>
      <c r="N18" s="86">
        <v>13801645</v>
      </c>
      <c r="O18" s="87">
        <v>16272751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showGridLines="0" showOutlineSymbols="0" zoomScalePageLayoutView="0" workbookViewId="0" topLeftCell="A1">
      <selection activeCell="G29" sqref="G29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6.7109375" style="2" customWidth="1"/>
    <col min="9" max="9" width="15.28125" style="2" customWidth="1"/>
    <col min="10" max="10" width="4.8515625" style="2" customWidth="1"/>
    <col min="11" max="16384" width="9.140625" style="2" customWidth="1"/>
  </cols>
  <sheetData>
    <row r="2" spans="1:10" ht="15" customHeight="1">
      <c r="A2" s="130"/>
      <c r="B2" s="619"/>
      <c r="C2" s="619"/>
      <c r="D2" s="131"/>
      <c r="E2" s="131"/>
      <c r="F2" s="131"/>
      <c r="G2" s="131"/>
      <c r="H2" s="130"/>
      <c r="I2" s="132"/>
      <c r="J2" s="130"/>
    </row>
    <row r="3" spans="1:10" ht="15">
      <c r="A3" s="130"/>
      <c r="B3" s="619"/>
      <c r="C3" s="619"/>
      <c r="D3" s="131"/>
      <c r="E3" s="131"/>
      <c r="F3" s="131"/>
      <c r="G3" s="131"/>
      <c r="H3" s="130"/>
      <c r="I3" s="132"/>
      <c r="J3" s="130"/>
    </row>
    <row r="4" spans="1:10" ht="15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customHeight="1">
      <c r="A5" s="130"/>
      <c r="B5" s="620" t="s">
        <v>104</v>
      </c>
      <c r="C5" s="620"/>
      <c r="D5" s="620"/>
      <c r="E5" s="620"/>
      <c r="F5" s="620"/>
      <c r="G5" s="620"/>
      <c r="H5" s="620"/>
      <c r="I5" s="620"/>
      <c r="J5" s="130"/>
    </row>
    <row r="6" spans="1:10" ht="3" customHeight="1" thickBot="1">
      <c r="A6" s="130"/>
      <c r="B6" s="133"/>
      <c r="C6" s="133"/>
      <c r="D6" s="133"/>
      <c r="E6" s="133"/>
      <c r="F6" s="133"/>
      <c r="G6" s="133"/>
      <c r="H6" s="133"/>
      <c r="I6" s="132"/>
      <c r="J6" s="130"/>
    </row>
    <row r="7" spans="1:9" ht="25.5">
      <c r="A7" s="130"/>
      <c r="B7" s="134" t="s">
        <v>105</v>
      </c>
      <c r="C7" s="135" t="s">
        <v>106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9.7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 customHeight="1">
      <c r="A9" s="130"/>
      <c r="B9" s="141">
        <v>1</v>
      </c>
      <c r="C9" s="142" t="s">
        <v>110</v>
      </c>
      <c r="D9" s="143">
        <v>8203636</v>
      </c>
      <c r="E9" s="143">
        <v>0</v>
      </c>
      <c r="F9" s="143">
        <v>0</v>
      </c>
      <c r="G9" s="143">
        <v>8203636</v>
      </c>
      <c r="H9" s="144">
        <v>5215765</v>
      </c>
      <c r="I9" s="130"/>
    </row>
    <row r="10" spans="1:9" ht="15" customHeight="1">
      <c r="A10" s="130"/>
      <c r="B10" s="145">
        <v>2</v>
      </c>
      <c r="C10" s="146" t="s">
        <v>111</v>
      </c>
      <c r="D10" s="147">
        <v>8222733</v>
      </c>
      <c r="E10" s="147">
        <v>0</v>
      </c>
      <c r="F10" s="147">
        <v>0</v>
      </c>
      <c r="G10" s="147">
        <v>8222733</v>
      </c>
      <c r="H10" s="148">
        <v>5071523</v>
      </c>
      <c r="I10" s="130"/>
    </row>
    <row r="11" spans="1:9" ht="15" customHeight="1">
      <c r="A11" s="130"/>
      <c r="B11" s="145">
        <v>3</v>
      </c>
      <c r="C11" s="146" t="s">
        <v>112</v>
      </c>
      <c r="D11" s="147">
        <v>132672785</v>
      </c>
      <c r="E11" s="147">
        <v>144628</v>
      </c>
      <c r="F11" s="147">
        <v>0</v>
      </c>
      <c r="G11" s="147">
        <v>132817413</v>
      </c>
      <c r="H11" s="148">
        <v>97023244</v>
      </c>
      <c r="I11" s="130"/>
    </row>
    <row r="12" spans="1:9" ht="15" customHeight="1">
      <c r="A12" s="130"/>
      <c r="B12" s="145">
        <v>4</v>
      </c>
      <c r="C12" s="146" t="s">
        <v>113</v>
      </c>
      <c r="D12" s="147">
        <v>19394297</v>
      </c>
      <c r="E12" s="147">
        <v>814336</v>
      </c>
      <c r="F12" s="147">
        <v>0</v>
      </c>
      <c r="G12" s="147">
        <v>20208633</v>
      </c>
      <c r="H12" s="148">
        <v>12095416</v>
      </c>
      <c r="I12" s="130"/>
    </row>
    <row r="13" spans="1:9" ht="15" customHeight="1">
      <c r="A13" s="130"/>
      <c r="B13" s="145">
        <v>5</v>
      </c>
      <c r="C13" s="146" t="s">
        <v>114</v>
      </c>
      <c r="D13" s="147">
        <v>26350216</v>
      </c>
      <c r="E13" s="147">
        <v>452234</v>
      </c>
      <c r="F13" s="147">
        <v>0</v>
      </c>
      <c r="G13" s="147">
        <v>26802450</v>
      </c>
      <c r="H13" s="148">
        <v>22320025</v>
      </c>
      <c r="I13" s="130"/>
    </row>
    <row r="14" spans="1:9" ht="15" customHeight="1">
      <c r="A14" s="130"/>
      <c r="B14" s="145">
        <v>6</v>
      </c>
      <c r="C14" s="146" t="s">
        <v>115</v>
      </c>
      <c r="D14" s="147">
        <v>31814878</v>
      </c>
      <c r="E14" s="147">
        <v>1432390</v>
      </c>
      <c r="F14" s="147">
        <v>0</v>
      </c>
      <c r="G14" s="147">
        <v>33247267</v>
      </c>
      <c r="H14" s="148">
        <v>24137448</v>
      </c>
      <c r="I14" s="130"/>
    </row>
    <row r="15" spans="1:9" ht="17.25" customHeight="1" thickBot="1">
      <c r="A15" s="130"/>
      <c r="B15" s="149">
        <v>7</v>
      </c>
      <c r="C15" s="150" t="s">
        <v>116</v>
      </c>
      <c r="D15" s="151">
        <v>226658545</v>
      </c>
      <c r="E15" s="151">
        <v>2843588</v>
      </c>
      <c r="F15" s="151">
        <v>0</v>
      </c>
      <c r="G15" s="151">
        <v>229502132</v>
      </c>
      <c r="H15" s="152">
        <v>165863421</v>
      </c>
      <c r="I15" s="130"/>
    </row>
    <row r="16" spans="1:9" ht="9" customHeight="1">
      <c r="A16" s="130"/>
      <c r="B16" s="153"/>
      <c r="C16" s="153"/>
      <c r="D16" s="153"/>
      <c r="E16" s="153"/>
      <c r="F16" s="153"/>
      <c r="G16" s="153"/>
      <c r="H16" s="153"/>
      <c r="I16" s="130"/>
    </row>
    <row r="17" spans="1:10" ht="15" customHeight="1">
      <c r="A17" s="154"/>
      <c r="B17" s="153"/>
      <c r="C17" s="153"/>
      <c r="D17" s="153"/>
      <c r="E17" s="153"/>
      <c r="F17" s="153"/>
      <c r="G17" s="153"/>
      <c r="H17" s="153"/>
      <c r="I17" s="153"/>
      <c r="J17" s="130"/>
    </row>
    <row r="18" ht="15">
      <c r="C18" s="155"/>
    </row>
    <row r="19" spans="3:9" ht="15">
      <c r="C19" s="126"/>
      <c r="D19" s="126"/>
      <c r="E19" s="156"/>
      <c r="F19" s="126"/>
      <c r="G19" s="590"/>
      <c r="H19" s="590"/>
      <c r="I19" s="126"/>
    </row>
    <row r="20" spans="3:9" ht="34.5" customHeight="1">
      <c r="C20" s="157"/>
      <c r="D20" s="158"/>
      <c r="E20" s="157"/>
      <c r="F20" s="159"/>
      <c r="G20" s="621"/>
      <c r="H20" s="621"/>
      <c r="I20" s="160"/>
    </row>
    <row r="35" ht="15.75" customHeight="1"/>
    <row r="36" spans="1:10" ht="15">
      <c r="A36" s="130"/>
      <c r="B36" s="161"/>
      <c r="C36" s="161"/>
      <c r="D36" s="161"/>
      <c r="E36" s="161"/>
      <c r="F36" s="161"/>
      <c r="G36" s="161"/>
      <c r="H36" s="161"/>
      <c r="I36" s="161"/>
      <c r="J36" s="130"/>
    </row>
  </sheetData>
  <sheetProtection/>
  <mergeCells count="4">
    <mergeCell ref="B2:C3"/>
    <mergeCell ref="B5:I5"/>
    <mergeCell ref="G19:H19"/>
    <mergeCell ref="G20:H20"/>
  </mergeCells>
  <printOptions/>
  <pageMargins left="0.7" right="0.7" top="0.75" bottom="0.75" header="0.3" footer="0.3"/>
  <pageSetup horizontalDpi="600" verticalDpi="600" orientation="portrait" scale="5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L22" sqref="L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458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17767</v>
      </c>
      <c r="G10" s="107">
        <v>3286895</v>
      </c>
      <c r="H10" s="107">
        <v>0</v>
      </c>
      <c r="I10" s="107">
        <v>0</v>
      </c>
      <c r="J10" s="107">
        <v>22553</v>
      </c>
      <c r="K10" s="107">
        <v>5119531</v>
      </c>
      <c r="L10" s="107">
        <v>0</v>
      </c>
      <c r="M10" s="107">
        <v>0</v>
      </c>
      <c r="N10" s="107">
        <v>4786</v>
      </c>
      <c r="O10" s="108">
        <v>1832636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5024</v>
      </c>
      <c r="G13" s="115">
        <v>929440</v>
      </c>
      <c r="H13" s="115">
        <v>0</v>
      </c>
      <c r="I13" s="115">
        <v>0</v>
      </c>
      <c r="J13" s="115">
        <v>9810</v>
      </c>
      <c r="K13" s="116">
        <v>2226870</v>
      </c>
      <c r="L13" s="112">
        <v>0</v>
      </c>
      <c r="M13" s="113">
        <v>0</v>
      </c>
      <c r="N13" s="112">
        <v>4786</v>
      </c>
      <c r="O13" s="114">
        <v>1297430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12743</v>
      </c>
      <c r="G15" s="115">
        <v>2357455</v>
      </c>
      <c r="H15" s="115">
        <v>0</v>
      </c>
      <c r="I15" s="115">
        <v>0</v>
      </c>
      <c r="J15" s="115">
        <v>12743</v>
      </c>
      <c r="K15" s="116">
        <v>2892661</v>
      </c>
      <c r="L15" s="112">
        <v>0</v>
      </c>
      <c r="M15" s="113">
        <v>0</v>
      </c>
      <c r="N15" s="112">
        <v>0</v>
      </c>
      <c r="O15" s="114">
        <v>535206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7" right="0.7" top="0.75" bottom="0.75" header="0.3" footer="0.3"/>
  <pageSetup horizontalDpi="600" verticalDpi="600" orientation="portrait" scale="54"/>
</worksheet>
</file>

<file path=xl/worksheets/sheet6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J26" sqref="J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5.574218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83" t="s">
        <v>49</v>
      </c>
      <c r="F7" s="283" t="s">
        <v>50</v>
      </c>
      <c r="G7" s="283" t="s">
        <v>51</v>
      </c>
      <c r="H7" s="283" t="s">
        <v>52</v>
      </c>
      <c r="I7" s="283" t="s">
        <v>49</v>
      </c>
      <c r="J7" s="283" t="s">
        <v>53</v>
      </c>
      <c r="K7" s="283" t="s">
        <v>51</v>
      </c>
      <c r="L7" s="28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5887878151</v>
      </c>
      <c r="E8" s="67">
        <v>0</v>
      </c>
      <c r="F8" s="67">
        <v>2729311</v>
      </c>
      <c r="G8" s="67">
        <v>47166167</v>
      </c>
      <c r="H8" s="67">
        <v>322235312</v>
      </c>
      <c r="I8" s="67">
        <v>0</v>
      </c>
      <c r="J8" s="67">
        <v>117806570</v>
      </c>
      <c r="K8" s="67">
        <v>4855584</v>
      </c>
      <c r="L8" s="67">
        <v>820490760</v>
      </c>
      <c r="M8" s="68">
        <v>5316856026</v>
      </c>
      <c r="N8" s="67">
        <v>929927432</v>
      </c>
      <c r="O8" s="69">
        <v>4386928594</v>
      </c>
    </row>
    <row r="9" spans="2:15" ht="15">
      <c r="B9" s="70" t="s">
        <v>55</v>
      </c>
      <c r="C9" s="71" t="s">
        <v>56</v>
      </c>
      <c r="D9" s="72">
        <v>4193028646</v>
      </c>
      <c r="E9" s="72">
        <v>0</v>
      </c>
      <c r="F9" s="72">
        <v>1589325</v>
      </c>
      <c r="G9" s="72">
        <v>10620172</v>
      </c>
      <c r="H9" s="72">
        <v>319784173</v>
      </c>
      <c r="I9" s="72">
        <v>0</v>
      </c>
      <c r="J9" s="72">
        <v>99552807</v>
      </c>
      <c r="K9" s="72">
        <v>2346203</v>
      </c>
      <c r="L9" s="72">
        <v>820214282</v>
      </c>
      <c r="M9" s="73">
        <v>3602909024</v>
      </c>
      <c r="N9" s="72">
        <v>483727</v>
      </c>
      <c r="O9" s="74">
        <v>3602425297</v>
      </c>
    </row>
    <row r="10" spans="2:15" ht="38.25" customHeight="1">
      <c r="B10" s="70" t="s">
        <v>57</v>
      </c>
      <c r="C10" s="75" t="s">
        <v>58</v>
      </c>
      <c r="D10" s="72">
        <v>3880450420</v>
      </c>
      <c r="E10" s="72">
        <v>0</v>
      </c>
      <c r="F10" s="72">
        <v>0</v>
      </c>
      <c r="G10" s="72">
        <v>0</v>
      </c>
      <c r="H10" s="72">
        <v>213781442</v>
      </c>
      <c r="I10" s="72">
        <v>0</v>
      </c>
      <c r="J10" s="76">
        <v>0</v>
      </c>
      <c r="K10" s="72">
        <v>0</v>
      </c>
      <c r="L10" s="72">
        <v>820214282</v>
      </c>
      <c r="M10" s="73">
        <v>3274017580</v>
      </c>
      <c r="N10" s="72">
        <v>0</v>
      </c>
      <c r="O10" s="74">
        <v>3274017580</v>
      </c>
    </row>
    <row r="11" spans="2:15" ht="25.5">
      <c r="B11" s="70" t="s">
        <v>59</v>
      </c>
      <c r="C11" s="71" t="s">
        <v>60</v>
      </c>
      <c r="D11" s="72">
        <v>1373415206</v>
      </c>
      <c r="E11" s="72">
        <v>0</v>
      </c>
      <c r="F11" s="72">
        <v>297479</v>
      </c>
      <c r="G11" s="72">
        <v>33259447</v>
      </c>
      <c r="H11" s="72">
        <v>2292317</v>
      </c>
      <c r="I11" s="77">
        <v>0</v>
      </c>
      <c r="J11" s="72">
        <v>13364533</v>
      </c>
      <c r="K11" s="78">
        <v>1824038</v>
      </c>
      <c r="L11" s="72">
        <v>145008</v>
      </c>
      <c r="M11" s="73">
        <v>1393930870</v>
      </c>
      <c r="N11" s="72">
        <v>656570662</v>
      </c>
      <c r="O11" s="74">
        <v>737360208</v>
      </c>
    </row>
    <row r="12" spans="2:15" ht="15">
      <c r="B12" s="70" t="s">
        <v>61</v>
      </c>
      <c r="C12" s="71" t="s">
        <v>62</v>
      </c>
      <c r="D12" s="72">
        <v>265143437</v>
      </c>
      <c r="E12" s="72">
        <v>0</v>
      </c>
      <c r="F12" s="72">
        <v>176825</v>
      </c>
      <c r="G12" s="72">
        <v>1379047</v>
      </c>
      <c r="H12" s="72">
        <v>27352</v>
      </c>
      <c r="I12" s="72">
        <v>0</v>
      </c>
      <c r="J12" s="67">
        <v>4150150</v>
      </c>
      <c r="K12" s="72">
        <v>276644</v>
      </c>
      <c r="L12" s="72">
        <v>0</v>
      </c>
      <c r="M12" s="73">
        <v>262299867</v>
      </c>
      <c r="N12" s="72">
        <v>242862889</v>
      </c>
      <c r="O12" s="74">
        <v>19436978</v>
      </c>
    </row>
    <row r="13" spans="2:15" ht="18" customHeight="1">
      <c r="B13" s="70" t="s">
        <v>63</v>
      </c>
      <c r="C13" s="71" t="s">
        <v>64</v>
      </c>
      <c r="D13" s="72">
        <v>9712651</v>
      </c>
      <c r="E13" s="72">
        <v>0</v>
      </c>
      <c r="F13" s="72">
        <v>0</v>
      </c>
      <c r="G13" s="72">
        <v>1422330</v>
      </c>
      <c r="H13" s="72">
        <v>131470</v>
      </c>
      <c r="I13" s="72">
        <v>0</v>
      </c>
      <c r="J13" s="72">
        <v>301846</v>
      </c>
      <c r="K13" s="72">
        <v>388774</v>
      </c>
      <c r="L13" s="72">
        <v>131470</v>
      </c>
      <c r="M13" s="73">
        <v>10444361</v>
      </c>
      <c r="N13" s="72">
        <v>7580416</v>
      </c>
      <c r="O13" s="74">
        <v>2863945</v>
      </c>
    </row>
    <row r="14" spans="2:15" ht="15.75" customHeight="1">
      <c r="B14" s="70" t="s">
        <v>65</v>
      </c>
      <c r="C14" s="71" t="s">
        <v>66</v>
      </c>
      <c r="D14" s="72">
        <v>46578211</v>
      </c>
      <c r="E14" s="72">
        <v>0</v>
      </c>
      <c r="F14" s="72">
        <v>665682</v>
      </c>
      <c r="G14" s="72">
        <v>485171</v>
      </c>
      <c r="H14" s="72">
        <v>0</v>
      </c>
      <c r="I14" s="72">
        <v>0</v>
      </c>
      <c r="J14" s="72">
        <v>437234</v>
      </c>
      <c r="K14" s="72">
        <v>19925</v>
      </c>
      <c r="L14" s="72">
        <v>0</v>
      </c>
      <c r="M14" s="73">
        <v>47271904</v>
      </c>
      <c r="N14" s="72">
        <v>22429738</v>
      </c>
      <c r="O14" s="74">
        <v>24842166</v>
      </c>
    </row>
    <row r="15" spans="2:15" ht="15">
      <c r="B15" s="79" t="s">
        <v>18</v>
      </c>
      <c r="C15" s="80" t="s">
        <v>67</v>
      </c>
      <c r="D15" s="72">
        <v>63418543</v>
      </c>
      <c r="E15" s="72">
        <v>0</v>
      </c>
      <c r="F15" s="72">
        <v>103615557</v>
      </c>
      <c r="G15" s="72">
        <v>1306504</v>
      </c>
      <c r="H15" s="72">
        <v>0</v>
      </c>
      <c r="I15" s="72">
        <v>0</v>
      </c>
      <c r="J15" s="72">
        <v>28816</v>
      </c>
      <c r="K15" s="72">
        <v>89102679</v>
      </c>
      <c r="L15" s="72">
        <v>98486</v>
      </c>
      <c r="M15" s="73">
        <v>79110624</v>
      </c>
      <c r="N15" s="72">
        <v>0</v>
      </c>
      <c r="O15" s="74">
        <v>79110624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129767700</v>
      </c>
      <c r="E17" s="76">
        <v>0</v>
      </c>
      <c r="F17" s="76">
        <v>0</v>
      </c>
      <c r="G17" s="76">
        <v>4895768</v>
      </c>
      <c r="H17" s="76">
        <v>0</v>
      </c>
      <c r="I17" s="76">
        <v>0</v>
      </c>
      <c r="J17" s="76">
        <v>6035</v>
      </c>
      <c r="K17" s="76">
        <v>0</v>
      </c>
      <c r="L17" s="76">
        <v>0</v>
      </c>
      <c r="M17" s="84">
        <v>134657432</v>
      </c>
      <c r="N17" s="76">
        <v>128043834</v>
      </c>
      <c r="O17" s="85">
        <v>6613598</v>
      </c>
    </row>
    <row r="18" spans="2:15" ht="15.75" thickBot="1">
      <c r="B18" s="586" t="s">
        <v>70</v>
      </c>
      <c r="C18" s="587"/>
      <c r="D18" s="86">
        <v>6081064394</v>
      </c>
      <c r="E18" s="86">
        <v>0</v>
      </c>
      <c r="F18" s="86">
        <v>106344868</v>
      </c>
      <c r="G18" s="86">
        <v>53368439</v>
      </c>
      <c r="H18" s="86">
        <v>322235312</v>
      </c>
      <c r="I18" s="86">
        <v>0</v>
      </c>
      <c r="J18" s="86">
        <v>117841421</v>
      </c>
      <c r="K18" s="86">
        <v>93958263</v>
      </c>
      <c r="L18" s="86">
        <v>820589246</v>
      </c>
      <c r="M18" s="86">
        <v>5530624082</v>
      </c>
      <c r="N18" s="86">
        <v>1057971266</v>
      </c>
      <c r="O18" s="87">
        <v>4472652816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4528767</v>
      </c>
      <c r="H19" s="88" t="s">
        <v>72</v>
      </c>
      <c r="I19" s="88" t="s">
        <v>72</v>
      </c>
      <c r="J19" s="88" t="s">
        <v>72</v>
      </c>
      <c r="K19" s="89">
        <v>44482387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62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L21" sqref="L21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6" width="10.7109375" style="2" customWidth="1"/>
    <col min="7" max="7" width="12.00390625" style="2" customWidth="1"/>
    <col min="8" max="10" width="10.7109375" style="2" customWidth="1"/>
    <col min="11" max="11" width="13.851562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433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2776</v>
      </c>
      <c r="E10" s="107">
        <v>405296</v>
      </c>
      <c r="F10" s="107">
        <v>8458738</v>
      </c>
      <c r="G10" s="107">
        <v>1564866530</v>
      </c>
      <c r="H10" s="107">
        <v>2776</v>
      </c>
      <c r="I10" s="107">
        <v>466368</v>
      </c>
      <c r="J10" s="107">
        <v>8524213</v>
      </c>
      <c r="K10" s="107">
        <v>1934996351</v>
      </c>
      <c r="L10" s="107">
        <v>0</v>
      </c>
      <c r="M10" s="107">
        <v>61072</v>
      </c>
      <c r="N10" s="107">
        <v>65475</v>
      </c>
      <c r="O10" s="108">
        <v>370129821</v>
      </c>
    </row>
    <row r="11" spans="2:15" ht="15">
      <c r="B11" s="109" t="s">
        <v>13</v>
      </c>
      <c r="C11" s="110" t="s">
        <v>98</v>
      </c>
      <c r="D11" s="111">
        <v>2776</v>
      </c>
      <c r="E11" s="111">
        <v>405296</v>
      </c>
      <c r="F11" s="111">
        <v>2979327</v>
      </c>
      <c r="G11" s="111">
        <v>551175495</v>
      </c>
      <c r="H11" s="111">
        <v>2776</v>
      </c>
      <c r="I11" s="111">
        <v>466368</v>
      </c>
      <c r="J11" s="111">
        <v>2979327</v>
      </c>
      <c r="K11" s="111">
        <v>676307229</v>
      </c>
      <c r="L11" s="112">
        <v>0</v>
      </c>
      <c r="M11" s="113">
        <v>61072</v>
      </c>
      <c r="N11" s="112">
        <v>0</v>
      </c>
      <c r="O11" s="114">
        <v>125131734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878846</v>
      </c>
      <c r="G12" s="115">
        <v>162586510</v>
      </c>
      <c r="H12" s="115">
        <v>0</v>
      </c>
      <c r="I12" s="115">
        <v>0</v>
      </c>
      <c r="J12" s="115">
        <v>946617</v>
      </c>
      <c r="K12" s="116">
        <v>214882059</v>
      </c>
      <c r="L12" s="112">
        <v>0</v>
      </c>
      <c r="M12" s="113">
        <v>0</v>
      </c>
      <c r="N12" s="112">
        <v>67771</v>
      </c>
      <c r="O12" s="114">
        <v>52295549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2138083</v>
      </c>
      <c r="G13" s="115">
        <v>395545355</v>
      </c>
      <c r="H13" s="115">
        <v>0</v>
      </c>
      <c r="I13" s="115">
        <v>0</v>
      </c>
      <c r="J13" s="115">
        <v>2138083</v>
      </c>
      <c r="K13" s="116">
        <v>485344841</v>
      </c>
      <c r="L13" s="112">
        <v>0</v>
      </c>
      <c r="M13" s="113">
        <v>0</v>
      </c>
      <c r="N13" s="112">
        <v>0</v>
      </c>
      <c r="O13" s="114">
        <v>89799486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2462482</v>
      </c>
      <c r="G14" s="115">
        <v>455559170</v>
      </c>
      <c r="H14" s="115">
        <v>0</v>
      </c>
      <c r="I14" s="115">
        <v>0</v>
      </c>
      <c r="J14" s="115">
        <v>2460186</v>
      </c>
      <c r="K14" s="116">
        <v>558462222</v>
      </c>
      <c r="L14" s="112">
        <v>0</v>
      </c>
      <c r="M14" s="113">
        <v>0</v>
      </c>
      <c r="N14" s="112">
        <v>-2296</v>
      </c>
      <c r="O14" s="114">
        <v>102903052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  <mergeCell ref="B2:D3"/>
    <mergeCell ref="M2:O2"/>
    <mergeCell ref="M3:O3"/>
    <mergeCell ref="B4:O4"/>
    <mergeCell ref="B5:K5"/>
  </mergeCells>
  <printOptions/>
  <pageMargins left="0.7" right="0.7" top="0.75" bottom="0.75" header="0.3" footer="0.3"/>
  <pageSetup horizontalDpi="600" verticalDpi="600" orientation="portrait" scale="54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65"/>
  <sheetViews>
    <sheetView showGridLines="0" showOutlineSymbols="0" zoomScalePageLayoutView="0" workbookViewId="0" topLeftCell="A22">
      <selection activeCell="D49" sqref="D49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433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459</v>
      </c>
      <c r="D9" s="143">
        <v>2113735</v>
      </c>
      <c r="E9" s="143">
        <v>0</v>
      </c>
      <c r="F9" s="143">
        <v>0</v>
      </c>
      <c r="G9" s="143">
        <v>2113735</v>
      </c>
      <c r="H9" s="144">
        <v>311936</v>
      </c>
      <c r="I9" s="264"/>
    </row>
    <row r="10" spans="1:9" ht="15">
      <c r="A10" s="130"/>
      <c r="B10" s="265">
        <v>2</v>
      </c>
      <c r="C10" s="266" t="s">
        <v>460</v>
      </c>
      <c r="D10" s="147">
        <v>2593877</v>
      </c>
      <c r="E10" s="147">
        <v>0</v>
      </c>
      <c r="F10" s="147">
        <v>0</v>
      </c>
      <c r="G10" s="147">
        <v>2593877</v>
      </c>
      <c r="H10" s="148">
        <v>1875729</v>
      </c>
      <c r="I10" s="264"/>
    </row>
    <row r="11" spans="1:9" ht="15">
      <c r="A11" s="130"/>
      <c r="B11" s="265">
        <v>3</v>
      </c>
      <c r="C11" s="266" t="s">
        <v>461</v>
      </c>
      <c r="D11" s="147">
        <v>597507</v>
      </c>
      <c r="E11" s="147">
        <v>0</v>
      </c>
      <c r="F11" s="147">
        <v>0</v>
      </c>
      <c r="G11" s="147">
        <v>597507</v>
      </c>
      <c r="H11" s="148">
        <v>0</v>
      </c>
      <c r="I11" s="264"/>
    </row>
    <row r="12" spans="1:9" ht="15">
      <c r="A12" s="130"/>
      <c r="B12" s="265">
        <v>4</v>
      </c>
      <c r="C12" s="266" t="s">
        <v>462</v>
      </c>
      <c r="D12" s="147">
        <v>47962346</v>
      </c>
      <c r="E12" s="147">
        <v>0</v>
      </c>
      <c r="F12" s="147">
        <v>0</v>
      </c>
      <c r="G12" s="147">
        <v>47962346</v>
      </c>
      <c r="H12" s="148">
        <v>47725781</v>
      </c>
      <c r="I12" s="264"/>
    </row>
    <row r="13" spans="1:9" ht="15">
      <c r="A13" s="130"/>
      <c r="B13" s="265">
        <v>5</v>
      </c>
      <c r="C13" s="266" t="s">
        <v>463</v>
      </c>
      <c r="D13" s="147">
        <v>2502220</v>
      </c>
      <c r="E13" s="147">
        <v>0</v>
      </c>
      <c r="F13" s="147">
        <v>0</v>
      </c>
      <c r="G13" s="147">
        <v>2502220</v>
      </c>
      <c r="H13" s="148">
        <v>397720</v>
      </c>
      <c r="I13" s="264"/>
    </row>
    <row r="14" spans="1:9" ht="15">
      <c r="A14" s="130"/>
      <c r="B14" s="265">
        <v>6</v>
      </c>
      <c r="C14" s="266" t="s">
        <v>464</v>
      </c>
      <c r="D14" s="147">
        <v>33380</v>
      </c>
      <c r="E14" s="147">
        <v>0</v>
      </c>
      <c r="F14" s="147">
        <v>0</v>
      </c>
      <c r="G14" s="147">
        <v>33380</v>
      </c>
      <c r="H14" s="148">
        <v>12350</v>
      </c>
      <c r="I14" s="264"/>
    </row>
    <row r="15" spans="1:9" ht="15">
      <c r="A15" s="130"/>
      <c r="B15" s="265">
        <v>7</v>
      </c>
      <c r="C15" s="266" t="s">
        <v>465</v>
      </c>
      <c r="D15" s="147">
        <v>846479</v>
      </c>
      <c r="E15" s="147">
        <v>0</v>
      </c>
      <c r="F15" s="147">
        <v>0</v>
      </c>
      <c r="G15" s="147">
        <v>846479</v>
      </c>
      <c r="H15" s="148">
        <v>0</v>
      </c>
      <c r="I15" s="264"/>
    </row>
    <row r="16" spans="1:9" ht="15">
      <c r="A16" s="130"/>
      <c r="B16" s="265">
        <v>8</v>
      </c>
      <c r="C16" s="266" t="s">
        <v>466</v>
      </c>
      <c r="D16" s="147">
        <v>998990</v>
      </c>
      <c r="E16" s="147">
        <v>0</v>
      </c>
      <c r="F16" s="147">
        <v>0</v>
      </c>
      <c r="G16" s="147">
        <v>998990</v>
      </c>
      <c r="H16" s="148">
        <v>839986</v>
      </c>
      <c r="I16" s="264"/>
    </row>
    <row r="17" spans="1:9" ht="15">
      <c r="A17" s="130"/>
      <c r="B17" s="265">
        <v>9</v>
      </c>
      <c r="C17" s="266" t="s">
        <v>467</v>
      </c>
      <c r="D17" s="147">
        <v>8728049</v>
      </c>
      <c r="E17" s="147">
        <v>0</v>
      </c>
      <c r="F17" s="147">
        <v>0</v>
      </c>
      <c r="G17" s="147">
        <v>8728049</v>
      </c>
      <c r="H17" s="148">
        <v>4616892</v>
      </c>
      <c r="I17" s="264"/>
    </row>
    <row r="18" spans="1:9" ht="15">
      <c r="A18" s="130"/>
      <c r="B18" s="265">
        <v>10</v>
      </c>
      <c r="C18" s="266" t="s">
        <v>468</v>
      </c>
      <c r="D18" s="147">
        <v>69556</v>
      </c>
      <c r="E18" s="147">
        <v>0</v>
      </c>
      <c r="F18" s="147">
        <v>0</v>
      </c>
      <c r="G18" s="147">
        <v>69556</v>
      </c>
      <c r="H18" s="148">
        <v>69556</v>
      </c>
      <c r="I18" s="264"/>
    </row>
    <row r="19" spans="1:9" ht="15">
      <c r="A19" s="130"/>
      <c r="B19" s="265">
        <v>11</v>
      </c>
      <c r="C19" s="266" t="s">
        <v>469</v>
      </c>
      <c r="D19" s="147">
        <v>15752725</v>
      </c>
      <c r="E19" s="147">
        <v>0</v>
      </c>
      <c r="F19" s="147">
        <v>12631</v>
      </c>
      <c r="G19" s="147">
        <v>15743646</v>
      </c>
      <c r="H19" s="148">
        <v>11637132</v>
      </c>
      <c r="I19" s="264"/>
    </row>
    <row r="20" spans="1:9" ht="15">
      <c r="A20" s="130"/>
      <c r="B20" s="265">
        <v>12</v>
      </c>
      <c r="C20" s="266" t="s">
        <v>470</v>
      </c>
      <c r="D20" s="147">
        <v>2939948</v>
      </c>
      <c r="E20" s="147">
        <v>10835504</v>
      </c>
      <c r="F20" s="147">
        <v>0</v>
      </c>
      <c r="G20" s="147">
        <v>13775452</v>
      </c>
      <c r="H20" s="148">
        <v>12574027</v>
      </c>
      <c r="I20" s="264"/>
    </row>
    <row r="21" spans="1:9" ht="25.5">
      <c r="A21" s="130"/>
      <c r="B21" s="265">
        <v>13</v>
      </c>
      <c r="C21" s="266" t="s">
        <v>471</v>
      </c>
      <c r="D21" s="147">
        <v>1747684</v>
      </c>
      <c r="E21" s="147">
        <v>0</v>
      </c>
      <c r="F21" s="147">
        <v>0</v>
      </c>
      <c r="G21" s="147">
        <v>1747684</v>
      </c>
      <c r="H21" s="148">
        <v>1048610</v>
      </c>
      <c r="I21" s="264"/>
    </row>
    <row r="22" spans="1:9" ht="25.5">
      <c r="A22" s="130"/>
      <c r="B22" s="265">
        <v>14</v>
      </c>
      <c r="C22" s="266" t="s">
        <v>472</v>
      </c>
      <c r="D22" s="147">
        <v>2136431</v>
      </c>
      <c r="E22" s="147">
        <v>0</v>
      </c>
      <c r="F22" s="147">
        <v>0</v>
      </c>
      <c r="G22" s="147">
        <v>2136431</v>
      </c>
      <c r="H22" s="148">
        <v>998942</v>
      </c>
      <c r="I22" s="264"/>
    </row>
    <row r="23" spans="1:9" ht="15">
      <c r="A23" s="130"/>
      <c r="B23" s="265">
        <v>15</v>
      </c>
      <c r="C23" s="266" t="s">
        <v>473</v>
      </c>
      <c r="D23" s="147">
        <v>1816445</v>
      </c>
      <c r="E23" s="147">
        <v>1816445</v>
      </c>
      <c r="F23" s="147">
        <v>1816445</v>
      </c>
      <c r="G23" s="147">
        <v>1816445</v>
      </c>
      <c r="H23" s="148">
        <v>1286261</v>
      </c>
      <c r="I23" s="264"/>
    </row>
    <row r="24" spans="1:9" ht="15">
      <c r="A24" s="130"/>
      <c r="B24" s="265">
        <v>16</v>
      </c>
      <c r="C24" s="266" t="s">
        <v>474</v>
      </c>
      <c r="D24" s="147">
        <v>696128</v>
      </c>
      <c r="E24" s="147">
        <v>696128</v>
      </c>
      <c r="F24" s="147">
        <v>696128</v>
      </c>
      <c r="G24" s="147">
        <v>696128</v>
      </c>
      <c r="H24" s="148">
        <v>503968</v>
      </c>
      <c r="I24" s="264"/>
    </row>
    <row r="25" spans="1:9" ht="15">
      <c r="A25" s="130"/>
      <c r="B25" s="265">
        <v>17</v>
      </c>
      <c r="C25" s="266" t="s">
        <v>475</v>
      </c>
      <c r="D25" s="147">
        <v>3958974</v>
      </c>
      <c r="E25" s="147">
        <v>3958974</v>
      </c>
      <c r="F25" s="147">
        <v>3958974</v>
      </c>
      <c r="G25" s="147">
        <v>3958974</v>
      </c>
      <c r="H25" s="148">
        <v>3559523</v>
      </c>
      <c r="I25" s="264"/>
    </row>
    <row r="26" spans="1:9" ht="15">
      <c r="A26" s="130"/>
      <c r="B26" s="265">
        <v>18</v>
      </c>
      <c r="C26" s="266" t="s">
        <v>476</v>
      </c>
      <c r="D26" s="147">
        <v>1099989</v>
      </c>
      <c r="E26" s="147">
        <v>0</v>
      </c>
      <c r="F26" s="147">
        <v>0</v>
      </c>
      <c r="G26" s="147">
        <v>1099989</v>
      </c>
      <c r="H26" s="148">
        <v>894658</v>
      </c>
      <c r="I26" s="264"/>
    </row>
    <row r="27" spans="1:9" ht="15">
      <c r="A27" s="130"/>
      <c r="B27" s="265">
        <v>19</v>
      </c>
      <c r="C27" s="266" t="s">
        <v>477</v>
      </c>
      <c r="D27" s="147">
        <v>4058471</v>
      </c>
      <c r="E27" s="147">
        <v>4058471</v>
      </c>
      <c r="F27" s="147">
        <v>4058471</v>
      </c>
      <c r="G27" s="147">
        <v>4058471</v>
      </c>
      <c r="H27" s="148">
        <v>68832</v>
      </c>
      <c r="I27" s="264"/>
    </row>
    <row r="28" spans="1:9" ht="15">
      <c r="A28" s="130"/>
      <c r="B28" s="265">
        <v>20</v>
      </c>
      <c r="C28" s="266" t="s">
        <v>478</v>
      </c>
      <c r="D28" s="147">
        <v>40489166</v>
      </c>
      <c r="E28" s="147">
        <v>0</v>
      </c>
      <c r="F28" s="147">
        <v>0</v>
      </c>
      <c r="G28" s="147">
        <v>40489166</v>
      </c>
      <c r="H28" s="148">
        <v>40489166</v>
      </c>
      <c r="I28" s="264"/>
    </row>
    <row r="29" spans="1:9" ht="15">
      <c r="A29" s="130"/>
      <c r="B29" s="265">
        <v>21</v>
      </c>
      <c r="C29" s="266" t="s">
        <v>479</v>
      </c>
      <c r="D29" s="147">
        <v>14388226</v>
      </c>
      <c r="E29" s="147">
        <v>0</v>
      </c>
      <c r="F29" s="147">
        <v>38909</v>
      </c>
      <c r="G29" s="147">
        <v>14349318</v>
      </c>
      <c r="H29" s="148">
        <v>14349318</v>
      </c>
      <c r="I29" s="264"/>
    </row>
    <row r="30" spans="1:9" ht="15">
      <c r="A30" s="130"/>
      <c r="B30" s="265">
        <v>22</v>
      </c>
      <c r="C30" s="266" t="s">
        <v>480</v>
      </c>
      <c r="D30" s="147">
        <v>37591130</v>
      </c>
      <c r="E30" s="147">
        <v>0</v>
      </c>
      <c r="F30" s="147">
        <v>0</v>
      </c>
      <c r="G30" s="147">
        <v>37604878</v>
      </c>
      <c r="H30" s="148">
        <v>37604878</v>
      </c>
      <c r="I30" s="264"/>
    </row>
    <row r="31" spans="1:9" ht="15">
      <c r="A31" s="130"/>
      <c r="B31" s="265">
        <v>23</v>
      </c>
      <c r="C31" s="266" t="s">
        <v>481</v>
      </c>
      <c r="D31" s="147">
        <v>15377909</v>
      </c>
      <c r="E31" s="147">
        <v>0</v>
      </c>
      <c r="F31" s="147">
        <v>0</v>
      </c>
      <c r="G31" s="147">
        <v>15377909</v>
      </c>
      <c r="H31" s="148">
        <v>15377909</v>
      </c>
      <c r="I31" s="264"/>
    </row>
    <row r="32" spans="1:9" ht="15">
      <c r="A32" s="130"/>
      <c r="B32" s="265">
        <v>24</v>
      </c>
      <c r="C32" s="266" t="s">
        <v>482</v>
      </c>
      <c r="D32" s="147">
        <v>201463334</v>
      </c>
      <c r="E32" s="147">
        <v>1500</v>
      </c>
      <c r="F32" s="147">
        <v>0</v>
      </c>
      <c r="G32" s="147">
        <v>201464834</v>
      </c>
      <c r="H32" s="148">
        <v>201464834</v>
      </c>
      <c r="I32" s="264"/>
    </row>
    <row r="33" spans="1:9" ht="15">
      <c r="A33" s="130"/>
      <c r="B33" s="265">
        <v>25</v>
      </c>
      <c r="C33" s="266" t="s">
        <v>483</v>
      </c>
      <c r="D33" s="147">
        <v>1169273</v>
      </c>
      <c r="E33" s="147">
        <v>0</v>
      </c>
      <c r="F33" s="147">
        <v>0</v>
      </c>
      <c r="G33" s="147">
        <v>1169273</v>
      </c>
      <c r="H33" s="148">
        <v>1169273</v>
      </c>
      <c r="I33" s="264"/>
    </row>
    <row r="34" spans="1:9" ht="15">
      <c r="A34" s="130"/>
      <c r="B34" s="265">
        <v>26</v>
      </c>
      <c r="C34" s="266" t="s">
        <v>484</v>
      </c>
      <c r="D34" s="147">
        <v>7657746</v>
      </c>
      <c r="E34" s="147">
        <v>0</v>
      </c>
      <c r="F34" s="147">
        <v>0</v>
      </c>
      <c r="G34" s="147">
        <v>7657746</v>
      </c>
      <c r="H34" s="148">
        <v>7657746</v>
      </c>
      <c r="I34" s="264"/>
    </row>
    <row r="35" spans="1:9" ht="15">
      <c r="A35" s="130"/>
      <c r="B35" s="265">
        <v>27</v>
      </c>
      <c r="C35" s="266" t="s">
        <v>485</v>
      </c>
      <c r="D35" s="147">
        <v>7773541</v>
      </c>
      <c r="E35" s="147">
        <v>0</v>
      </c>
      <c r="F35" s="147">
        <v>0</v>
      </c>
      <c r="G35" s="147">
        <v>7773541</v>
      </c>
      <c r="H35" s="148">
        <v>7773541</v>
      </c>
      <c r="I35" s="264"/>
    </row>
    <row r="36" spans="1:9" ht="15">
      <c r="A36" s="130"/>
      <c r="B36" s="265">
        <v>28</v>
      </c>
      <c r="C36" s="266" t="s">
        <v>486</v>
      </c>
      <c r="D36" s="147">
        <v>418816</v>
      </c>
      <c r="E36" s="147">
        <v>0</v>
      </c>
      <c r="F36" s="147">
        <v>674816</v>
      </c>
      <c r="G36" s="147">
        <v>-256000</v>
      </c>
      <c r="H36" s="148">
        <v>-256000</v>
      </c>
      <c r="I36" s="264"/>
    </row>
    <row r="37" spans="1:9" ht="15">
      <c r="A37" s="130"/>
      <c r="B37" s="265">
        <v>29</v>
      </c>
      <c r="C37" s="266" t="s">
        <v>487</v>
      </c>
      <c r="D37" s="147">
        <v>583166</v>
      </c>
      <c r="E37" s="147">
        <v>0</v>
      </c>
      <c r="F37" s="147">
        <v>1117231</v>
      </c>
      <c r="G37" s="147">
        <v>-534066</v>
      </c>
      <c r="H37" s="148">
        <v>-534066</v>
      </c>
      <c r="I37" s="264"/>
    </row>
    <row r="38" spans="1:9" ht="25.5">
      <c r="A38" s="130"/>
      <c r="B38" s="265">
        <v>30</v>
      </c>
      <c r="C38" s="266" t="s">
        <v>488</v>
      </c>
      <c r="D38" s="147">
        <v>3080674</v>
      </c>
      <c r="E38" s="147">
        <v>0</v>
      </c>
      <c r="F38" s="147">
        <v>0</v>
      </c>
      <c r="G38" s="147">
        <v>3064887</v>
      </c>
      <c r="H38" s="148">
        <v>3064887</v>
      </c>
      <c r="I38" s="264"/>
    </row>
    <row r="39" spans="1:9" ht="15">
      <c r="A39" s="130"/>
      <c r="B39" s="265">
        <v>31</v>
      </c>
      <c r="C39" s="266" t="s">
        <v>489</v>
      </c>
      <c r="D39" s="147">
        <v>1925940</v>
      </c>
      <c r="E39" s="147">
        <v>0</v>
      </c>
      <c r="F39" s="147">
        <v>0</v>
      </c>
      <c r="G39" s="147">
        <v>1925940</v>
      </c>
      <c r="H39" s="148">
        <v>1925940</v>
      </c>
      <c r="I39" s="264"/>
    </row>
    <row r="40" spans="1:9" ht="15">
      <c r="A40" s="130"/>
      <c r="B40" s="265">
        <v>32</v>
      </c>
      <c r="C40" s="266" t="s">
        <v>490</v>
      </c>
      <c r="D40" s="147">
        <v>1487707</v>
      </c>
      <c r="E40" s="147">
        <v>0</v>
      </c>
      <c r="F40" s="147">
        <v>0</v>
      </c>
      <c r="G40" s="147">
        <v>1487707</v>
      </c>
      <c r="H40" s="148">
        <v>1487707</v>
      </c>
      <c r="I40" s="264"/>
    </row>
    <row r="41" spans="1:9" ht="15">
      <c r="A41" s="130"/>
      <c r="B41" s="265">
        <v>33</v>
      </c>
      <c r="C41" s="266" t="s">
        <v>491</v>
      </c>
      <c r="D41" s="147">
        <v>31994332</v>
      </c>
      <c r="E41" s="147">
        <v>0</v>
      </c>
      <c r="F41" s="147">
        <v>0</v>
      </c>
      <c r="G41" s="147">
        <v>31994332</v>
      </c>
      <c r="H41" s="148">
        <v>31994332</v>
      </c>
      <c r="I41" s="264"/>
    </row>
    <row r="42" spans="1:9" ht="15">
      <c r="A42" s="130"/>
      <c r="B42" s="265">
        <v>34</v>
      </c>
      <c r="C42" s="266" t="s">
        <v>492</v>
      </c>
      <c r="D42" s="147">
        <v>10420418</v>
      </c>
      <c r="E42" s="147">
        <v>0</v>
      </c>
      <c r="F42" s="147">
        <v>0</v>
      </c>
      <c r="G42" s="147">
        <v>10420418</v>
      </c>
      <c r="H42" s="148">
        <v>10420418</v>
      </c>
      <c r="I42" s="264"/>
    </row>
    <row r="43" spans="1:9" ht="15">
      <c r="A43" s="130"/>
      <c r="B43" s="265">
        <v>35</v>
      </c>
      <c r="C43" s="266" t="s">
        <v>493</v>
      </c>
      <c r="D43" s="147">
        <v>790066</v>
      </c>
      <c r="E43" s="147">
        <v>1792047</v>
      </c>
      <c r="F43" s="147">
        <v>1792047</v>
      </c>
      <c r="G43" s="147">
        <v>790066</v>
      </c>
      <c r="H43" s="148">
        <v>790066</v>
      </c>
      <c r="I43" s="264"/>
    </row>
    <row r="44" spans="1:9" ht="15">
      <c r="A44" s="130"/>
      <c r="B44" s="265">
        <v>36</v>
      </c>
      <c r="C44" s="266" t="s">
        <v>494</v>
      </c>
      <c r="D44" s="147">
        <v>0</v>
      </c>
      <c r="E44" s="147">
        <v>1792047</v>
      </c>
      <c r="F44" s="147">
        <v>0</v>
      </c>
      <c r="G44" s="147">
        <v>1792047</v>
      </c>
      <c r="H44" s="148">
        <v>1792047</v>
      </c>
      <c r="I44" s="264"/>
    </row>
    <row r="45" spans="1:9" ht="15.75" thickBot="1">
      <c r="A45" s="130"/>
      <c r="B45" s="267">
        <v>37</v>
      </c>
      <c r="C45" s="268" t="s">
        <v>116</v>
      </c>
      <c r="D45" s="151">
        <v>477264378</v>
      </c>
      <c r="E45" s="151">
        <v>24951116</v>
      </c>
      <c r="F45" s="151">
        <v>14165652</v>
      </c>
      <c r="G45" s="151">
        <v>488051355</v>
      </c>
      <c r="H45" s="152">
        <v>464993899</v>
      </c>
      <c r="I45" s="264"/>
    </row>
    <row r="46" spans="2:8" ht="15">
      <c r="B46" s="269"/>
      <c r="C46" s="269"/>
      <c r="D46" s="269"/>
      <c r="E46" s="269"/>
      <c r="F46" s="269"/>
      <c r="G46" s="269"/>
      <c r="H46" s="269"/>
    </row>
    <row r="48" spans="3:8" ht="15">
      <c r="C48" s="126"/>
      <c r="D48" s="126"/>
      <c r="E48" s="126"/>
      <c r="F48" s="126"/>
      <c r="G48" s="590"/>
      <c r="H48" s="590"/>
    </row>
    <row r="49" spans="3:8" ht="34.5" customHeight="1">
      <c r="C49" s="157"/>
      <c r="D49" s="282"/>
      <c r="E49" s="157"/>
      <c r="F49" s="282"/>
      <c r="G49" s="596"/>
      <c r="H49" s="596"/>
    </row>
    <row r="64" ht="15.75" customHeight="1"/>
    <row r="65" spans="1:9" ht="15">
      <c r="A65" s="130"/>
      <c r="B65" s="161"/>
      <c r="C65" s="161"/>
      <c r="D65" s="161"/>
      <c r="E65" s="161"/>
      <c r="F65" s="161"/>
      <c r="G65" s="161"/>
      <c r="H65" s="161"/>
      <c r="I65" s="130"/>
    </row>
  </sheetData>
  <sheetProtection/>
  <mergeCells count="4">
    <mergeCell ref="B2:C3"/>
    <mergeCell ref="B5:H5"/>
    <mergeCell ref="G48:H48"/>
    <mergeCell ref="G49:H49"/>
  </mergeCells>
  <printOptions/>
  <pageMargins left="0.7" right="0.7" top="0.75" bottom="0.75" header="0.3" footer="0.3"/>
  <pageSetup horizontalDpi="600" verticalDpi="600" orientation="portrait" scale="5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71"/>
  <sheetViews>
    <sheetView showGridLines="0" showOutlineSymbols="0" zoomScalePageLayoutView="0" workbookViewId="0" topLeftCell="A52">
      <selection activeCell="F61" sqref="F61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433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15">
      <c r="A9" s="154"/>
      <c r="B9" s="262">
        <v>1</v>
      </c>
      <c r="C9" s="263" t="s">
        <v>495</v>
      </c>
      <c r="D9" s="143">
        <v>0</v>
      </c>
      <c r="E9" s="143">
        <v>82580</v>
      </c>
      <c r="F9" s="143">
        <v>0</v>
      </c>
      <c r="G9" s="143">
        <v>82580</v>
      </c>
      <c r="H9" s="144">
        <v>40771</v>
      </c>
      <c r="I9" s="264"/>
    </row>
    <row r="10" spans="1:9" ht="15">
      <c r="A10" s="130"/>
      <c r="B10" s="265">
        <v>2</v>
      </c>
      <c r="C10" s="266" t="s">
        <v>496</v>
      </c>
      <c r="D10" s="147">
        <v>3834311</v>
      </c>
      <c r="E10" s="147">
        <v>0</v>
      </c>
      <c r="F10" s="147">
        <v>79332</v>
      </c>
      <c r="G10" s="147">
        <v>3754979</v>
      </c>
      <c r="H10" s="148">
        <v>1082562</v>
      </c>
      <c r="I10" s="264"/>
    </row>
    <row r="11" spans="1:9" ht="25.5">
      <c r="A11" s="130"/>
      <c r="B11" s="265">
        <v>3</v>
      </c>
      <c r="C11" s="266" t="s">
        <v>459</v>
      </c>
      <c r="D11" s="147">
        <v>278766</v>
      </c>
      <c r="E11" s="147">
        <v>0</v>
      </c>
      <c r="F11" s="147">
        <v>0</v>
      </c>
      <c r="G11" s="147">
        <v>278766</v>
      </c>
      <c r="H11" s="148">
        <v>121647</v>
      </c>
      <c r="I11" s="264"/>
    </row>
    <row r="12" spans="1:9" ht="25.5">
      <c r="A12" s="130"/>
      <c r="B12" s="265">
        <v>4</v>
      </c>
      <c r="C12" s="266" t="s">
        <v>497</v>
      </c>
      <c r="D12" s="147">
        <v>16910326</v>
      </c>
      <c r="E12" s="147">
        <v>0</v>
      </c>
      <c r="F12" s="147">
        <v>0</v>
      </c>
      <c r="G12" s="147">
        <v>16910326</v>
      </c>
      <c r="H12" s="148">
        <v>5568976</v>
      </c>
      <c r="I12" s="264"/>
    </row>
    <row r="13" spans="1:9" ht="15">
      <c r="A13" s="130"/>
      <c r="B13" s="265">
        <v>5</v>
      </c>
      <c r="C13" s="266" t="s">
        <v>498</v>
      </c>
      <c r="D13" s="147">
        <v>485329805</v>
      </c>
      <c r="E13" s="147">
        <v>0</v>
      </c>
      <c r="F13" s="147">
        <v>2862733</v>
      </c>
      <c r="G13" s="147">
        <v>482467072</v>
      </c>
      <c r="H13" s="148">
        <v>128579877</v>
      </c>
      <c r="I13" s="264"/>
    </row>
    <row r="14" spans="1:9" ht="25.5">
      <c r="A14" s="130"/>
      <c r="B14" s="265">
        <v>6</v>
      </c>
      <c r="C14" s="266" t="s">
        <v>499</v>
      </c>
      <c r="D14" s="147">
        <v>82580</v>
      </c>
      <c r="E14" s="147">
        <v>0</v>
      </c>
      <c r="F14" s="147">
        <v>82580</v>
      </c>
      <c r="G14" s="147">
        <v>0</v>
      </c>
      <c r="H14" s="148">
        <v>172</v>
      </c>
      <c r="I14" s="264"/>
    </row>
    <row r="15" spans="1:9" ht="15">
      <c r="A15" s="130"/>
      <c r="B15" s="265">
        <v>7</v>
      </c>
      <c r="C15" s="266" t="s">
        <v>500</v>
      </c>
      <c r="D15" s="147">
        <v>59828</v>
      </c>
      <c r="E15" s="147">
        <v>0</v>
      </c>
      <c r="F15" s="147">
        <v>0</v>
      </c>
      <c r="G15" s="147">
        <v>59828</v>
      </c>
      <c r="H15" s="148">
        <v>38314</v>
      </c>
      <c r="I15" s="264"/>
    </row>
    <row r="16" spans="1:9" ht="25.5">
      <c r="A16" s="130"/>
      <c r="B16" s="265">
        <v>8</v>
      </c>
      <c r="C16" s="266" t="s">
        <v>501</v>
      </c>
      <c r="D16" s="147">
        <v>265163</v>
      </c>
      <c r="E16" s="147">
        <v>0</v>
      </c>
      <c r="F16" s="147">
        <v>0</v>
      </c>
      <c r="G16" s="147">
        <v>265163</v>
      </c>
      <c r="H16" s="148">
        <v>0</v>
      </c>
      <c r="I16" s="264"/>
    </row>
    <row r="17" spans="1:9" ht="25.5">
      <c r="A17" s="130"/>
      <c r="B17" s="265">
        <v>9</v>
      </c>
      <c r="C17" s="266" t="s">
        <v>502</v>
      </c>
      <c r="D17" s="147">
        <v>215797</v>
      </c>
      <c r="E17" s="147">
        <v>0</v>
      </c>
      <c r="F17" s="147">
        <v>0</v>
      </c>
      <c r="G17" s="147">
        <v>215797</v>
      </c>
      <c r="H17" s="148">
        <v>22087</v>
      </c>
      <c r="I17" s="264"/>
    </row>
    <row r="18" spans="1:9" ht="15">
      <c r="A18" s="130"/>
      <c r="B18" s="265">
        <v>10</v>
      </c>
      <c r="C18" s="266" t="s">
        <v>503</v>
      </c>
      <c r="D18" s="147">
        <v>8775218</v>
      </c>
      <c r="E18" s="147">
        <v>0</v>
      </c>
      <c r="F18" s="147">
        <v>0</v>
      </c>
      <c r="G18" s="147">
        <v>8775218</v>
      </c>
      <c r="H18" s="148">
        <v>7275751</v>
      </c>
      <c r="I18" s="264"/>
    </row>
    <row r="19" spans="1:9" ht="15">
      <c r="A19" s="130"/>
      <c r="B19" s="265">
        <v>11</v>
      </c>
      <c r="C19" s="266" t="s">
        <v>504</v>
      </c>
      <c r="D19" s="147">
        <v>56436</v>
      </c>
      <c r="E19" s="147">
        <v>0</v>
      </c>
      <c r="F19" s="147">
        <v>0</v>
      </c>
      <c r="G19" s="147">
        <v>56436</v>
      </c>
      <c r="H19" s="148">
        <v>0</v>
      </c>
      <c r="I19" s="264"/>
    </row>
    <row r="20" spans="1:9" ht="15">
      <c r="A20" s="130"/>
      <c r="B20" s="265">
        <v>12</v>
      </c>
      <c r="C20" s="266" t="s">
        <v>505</v>
      </c>
      <c r="D20" s="147">
        <v>155679</v>
      </c>
      <c r="E20" s="147">
        <v>0</v>
      </c>
      <c r="F20" s="147">
        <v>0</v>
      </c>
      <c r="G20" s="147">
        <v>155679</v>
      </c>
      <c r="H20" s="148">
        <v>19681</v>
      </c>
      <c r="I20" s="264"/>
    </row>
    <row r="21" spans="1:9" ht="15">
      <c r="A21" s="130"/>
      <c r="B21" s="265">
        <v>13</v>
      </c>
      <c r="C21" s="266" t="s">
        <v>506</v>
      </c>
      <c r="D21" s="147">
        <v>5251949</v>
      </c>
      <c r="E21" s="147">
        <v>0</v>
      </c>
      <c r="F21" s="147">
        <v>0</v>
      </c>
      <c r="G21" s="147">
        <v>5251949</v>
      </c>
      <c r="H21" s="148">
        <v>997561</v>
      </c>
      <c r="I21" s="264"/>
    </row>
    <row r="22" spans="1:9" ht="15">
      <c r="A22" s="130"/>
      <c r="B22" s="265">
        <v>14</v>
      </c>
      <c r="C22" s="266" t="s">
        <v>507</v>
      </c>
      <c r="D22" s="147">
        <v>127949</v>
      </c>
      <c r="E22" s="147">
        <v>0</v>
      </c>
      <c r="F22" s="147">
        <v>0</v>
      </c>
      <c r="G22" s="147">
        <v>127949</v>
      </c>
      <c r="H22" s="148">
        <v>26554</v>
      </c>
      <c r="I22" s="264"/>
    </row>
    <row r="23" spans="1:9" ht="15">
      <c r="A23" s="130"/>
      <c r="B23" s="265">
        <v>15</v>
      </c>
      <c r="C23" s="266" t="s">
        <v>508</v>
      </c>
      <c r="D23" s="147">
        <v>27081077</v>
      </c>
      <c r="E23" s="147">
        <v>0</v>
      </c>
      <c r="F23" s="147">
        <v>0</v>
      </c>
      <c r="G23" s="147">
        <v>27081077</v>
      </c>
      <c r="H23" s="148">
        <v>18487924</v>
      </c>
      <c r="I23" s="264"/>
    </row>
    <row r="24" spans="1:9" ht="15">
      <c r="A24" s="130"/>
      <c r="B24" s="265">
        <v>16</v>
      </c>
      <c r="C24" s="266" t="s">
        <v>509</v>
      </c>
      <c r="D24" s="147">
        <v>640411</v>
      </c>
      <c r="E24" s="147">
        <v>0</v>
      </c>
      <c r="F24" s="147">
        <v>0</v>
      </c>
      <c r="G24" s="147">
        <v>640411</v>
      </c>
      <c r="H24" s="148">
        <v>163481</v>
      </c>
      <c r="I24" s="264"/>
    </row>
    <row r="25" spans="1:9" ht="15">
      <c r="A25" s="130"/>
      <c r="B25" s="265">
        <v>17</v>
      </c>
      <c r="C25" s="266" t="s">
        <v>510</v>
      </c>
      <c r="D25" s="147">
        <v>2104500</v>
      </c>
      <c r="E25" s="147">
        <v>0</v>
      </c>
      <c r="F25" s="147">
        <v>0</v>
      </c>
      <c r="G25" s="147">
        <v>2104500</v>
      </c>
      <c r="H25" s="148">
        <v>1390342</v>
      </c>
      <c r="I25" s="264"/>
    </row>
    <row r="26" spans="1:9" ht="15">
      <c r="A26" s="130"/>
      <c r="B26" s="265">
        <v>18</v>
      </c>
      <c r="C26" s="266" t="s">
        <v>511</v>
      </c>
      <c r="D26" s="147">
        <v>764500</v>
      </c>
      <c r="E26" s="147">
        <v>0</v>
      </c>
      <c r="F26" s="147">
        <v>0</v>
      </c>
      <c r="G26" s="147">
        <v>764500</v>
      </c>
      <c r="H26" s="148">
        <v>647257</v>
      </c>
      <c r="I26" s="264"/>
    </row>
    <row r="27" spans="1:9" ht="25.5">
      <c r="A27" s="130"/>
      <c r="B27" s="265">
        <v>19</v>
      </c>
      <c r="C27" s="266" t="s">
        <v>512</v>
      </c>
      <c r="D27" s="147">
        <v>71612869</v>
      </c>
      <c r="E27" s="147">
        <v>107732</v>
      </c>
      <c r="F27" s="147">
        <v>12748472</v>
      </c>
      <c r="G27" s="147">
        <v>58980785</v>
      </c>
      <c r="H27" s="148">
        <v>6207513</v>
      </c>
      <c r="I27" s="264"/>
    </row>
    <row r="28" spans="1:9" ht="25.5">
      <c r="A28" s="130"/>
      <c r="B28" s="265">
        <v>20</v>
      </c>
      <c r="C28" s="266" t="s">
        <v>513</v>
      </c>
      <c r="D28" s="147">
        <v>39841465</v>
      </c>
      <c r="E28" s="147">
        <v>0</v>
      </c>
      <c r="F28" s="147">
        <v>0</v>
      </c>
      <c r="G28" s="147">
        <v>39841465</v>
      </c>
      <c r="H28" s="148">
        <v>15447735</v>
      </c>
      <c r="I28" s="264"/>
    </row>
    <row r="29" spans="1:9" ht="15">
      <c r="A29" s="130"/>
      <c r="B29" s="265">
        <v>21</v>
      </c>
      <c r="C29" s="266" t="s">
        <v>514</v>
      </c>
      <c r="D29" s="147">
        <v>27897343</v>
      </c>
      <c r="E29" s="147">
        <v>0</v>
      </c>
      <c r="F29" s="147">
        <v>0</v>
      </c>
      <c r="G29" s="147">
        <v>27897343</v>
      </c>
      <c r="H29" s="148">
        <v>10751857</v>
      </c>
      <c r="I29" s="264"/>
    </row>
    <row r="30" spans="1:9" ht="25.5">
      <c r="A30" s="130"/>
      <c r="B30" s="265">
        <v>22</v>
      </c>
      <c r="C30" s="266" t="s">
        <v>515</v>
      </c>
      <c r="D30" s="147">
        <v>2613000</v>
      </c>
      <c r="E30" s="147">
        <v>0</v>
      </c>
      <c r="F30" s="147">
        <v>0</v>
      </c>
      <c r="G30" s="147">
        <v>2613000</v>
      </c>
      <c r="H30" s="148">
        <v>2166006</v>
      </c>
      <c r="I30" s="264"/>
    </row>
    <row r="31" spans="1:9" ht="25.5">
      <c r="A31" s="130"/>
      <c r="B31" s="265">
        <v>23</v>
      </c>
      <c r="C31" s="266" t="s">
        <v>516</v>
      </c>
      <c r="D31" s="147">
        <v>334283</v>
      </c>
      <c r="E31" s="147">
        <v>0</v>
      </c>
      <c r="F31" s="147">
        <v>0</v>
      </c>
      <c r="G31" s="147">
        <v>334283</v>
      </c>
      <c r="H31" s="148">
        <v>98477</v>
      </c>
      <c r="I31" s="264"/>
    </row>
    <row r="32" spans="1:9" ht="15">
      <c r="A32" s="130"/>
      <c r="B32" s="265">
        <v>24</v>
      </c>
      <c r="C32" s="266" t="s">
        <v>517</v>
      </c>
      <c r="D32" s="147">
        <v>4538796</v>
      </c>
      <c r="E32" s="147">
        <v>0</v>
      </c>
      <c r="F32" s="147">
        <v>0</v>
      </c>
      <c r="G32" s="147">
        <v>4538796</v>
      </c>
      <c r="H32" s="148">
        <v>4387563</v>
      </c>
      <c r="I32" s="264"/>
    </row>
    <row r="33" spans="1:9" ht="25.5">
      <c r="A33" s="130"/>
      <c r="B33" s="265">
        <v>25</v>
      </c>
      <c r="C33" s="266" t="s">
        <v>518</v>
      </c>
      <c r="D33" s="147">
        <v>240950033</v>
      </c>
      <c r="E33" s="147">
        <v>0</v>
      </c>
      <c r="F33" s="147">
        <v>0</v>
      </c>
      <c r="G33" s="147">
        <v>240950033</v>
      </c>
      <c r="H33" s="148">
        <v>157381811</v>
      </c>
      <c r="I33" s="264"/>
    </row>
    <row r="34" spans="1:9" ht="15">
      <c r="A34" s="130"/>
      <c r="B34" s="265">
        <v>26</v>
      </c>
      <c r="C34" s="266" t="s">
        <v>519</v>
      </c>
      <c r="D34" s="147">
        <v>9927611</v>
      </c>
      <c r="E34" s="147">
        <v>0</v>
      </c>
      <c r="F34" s="147">
        <v>0</v>
      </c>
      <c r="G34" s="147">
        <v>9927611</v>
      </c>
      <c r="H34" s="148">
        <v>7788989</v>
      </c>
      <c r="I34" s="264"/>
    </row>
    <row r="35" spans="1:9" ht="15">
      <c r="A35" s="130"/>
      <c r="B35" s="265">
        <v>27</v>
      </c>
      <c r="C35" s="266" t="s">
        <v>520</v>
      </c>
      <c r="D35" s="147">
        <v>1418709</v>
      </c>
      <c r="E35" s="147">
        <v>0</v>
      </c>
      <c r="F35" s="147">
        <v>1418709</v>
      </c>
      <c r="G35" s="147">
        <v>0</v>
      </c>
      <c r="H35" s="148">
        <v>0</v>
      </c>
      <c r="I35" s="264"/>
    </row>
    <row r="36" spans="1:9" ht="15">
      <c r="A36" s="130"/>
      <c r="B36" s="265">
        <v>28</v>
      </c>
      <c r="C36" s="266" t="s">
        <v>521</v>
      </c>
      <c r="D36" s="147">
        <v>11172103</v>
      </c>
      <c r="E36" s="147">
        <v>0</v>
      </c>
      <c r="F36" s="147">
        <v>0</v>
      </c>
      <c r="G36" s="147">
        <v>11172103</v>
      </c>
      <c r="H36" s="148">
        <v>9177881</v>
      </c>
      <c r="I36" s="264"/>
    </row>
    <row r="37" spans="1:9" ht="15">
      <c r="A37" s="130"/>
      <c r="B37" s="265">
        <v>29</v>
      </c>
      <c r="C37" s="266" t="s">
        <v>522</v>
      </c>
      <c r="D37" s="147">
        <v>28077</v>
      </c>
      <c r="E37" s="147">
        <v>0</v>
      </c>
      <c r="F37" s="147">
        <v>0</v>
      </c>
      <c r="G37" s="147">
        <v>28077</v>
      </c>
      <c r="H37" s="148">
        <v>28077</v>
      </c>
      <c r="I37" s="264"/>
    </row>
    <row r="38" spans="1:9" ht="15">
      <c r="A38" s="130"/>
      <c r="B38" s="265">
        <v>30</v>
      </c>
      <c r="C38" s="266" t="s">
        <v>523</v>
      </c>
      <c r="D38" s="147">
        <v>547933</v>
      </c>
      <c r="E38" s="147">
        <v>0</v>
      </c>
      <c r="F38" s="147">
        <v>0</v>
      </c>
      <c r="G38" s="147">
        <v>547933</v>
      </c>
      <c r="H38" s="148">
        <v>346632</v>
      </c>
      <c r="I38" s="264"/>
    </row>
    <row r="39" spans="1:9" ht="15">
      <c r="A39" s="130"/>
      <c r="B39" s="265">
        <v>31</v>
      </c>
      <c r="C39" s="266" t="s">
        <v>524</v>
      </c>
      <c r="D39" s="147">
        <v>1967047</v>
      </c>
      <c r="E39" s="147">
        <v>0</v>
      </c>
      <c r="F39" s="147">
        <v>0</v>
      </c>
      <c r="G39" s="147">
        <v>1967047</v>
      </c>
      <c r="H39" s="148">
        <v>221110</v>
      </c>
      <c r="I39" s="264"/>
    </row>
    <row r="40" spans="1:9" ht="15">
      <c r="A40" s="130"/>
      <c r="B40" s="265">
        <v>32</v>
      </c>
      <c r="C40" s="266" t="s">
        <v>525</v>
      </c>
      <c r="D40" s="147">
        <v>1706125</v>
      </c>
      <c r="E40" s="147">
        <v>0</v>
      </c>
      <c r="F40" s="147">
        <v>0</v>
      </c>
      <c r="G40" s="147">
        <v>1706125</v>
      </c>
      <c r="H40" s="148">
        <v>923537</v>
      </c>
      <c r="I40" s="264"/>
    </row>
    <row r="41" spans="1:9" ht="15">
      <c r="A41" s="130"/>
      <c r="B41" s="265">
        <v>33</v>
      </c>
      <c r="C41" s="266" t="s">
        <v>526</v>
      </c>
      <c r="D41" s="147">
        <v>48489</v>
      </c>
      <c r="E41" s="147">
        <v>0</v>
      </c>
      <c r="F41" s="147">
        <v>0</v>
      </c>
      <c r="G41" s="147">
        <v>48489</v>
      </c>
      <c r="H41" s="148">
        <v>19069</v>
      </c>
      <c r="I41" s="264"/>
    </row>
    <row r="42" spans="1:9" ht="15">
      <c r="A42" s="130"/>
      <c r="B42" s="265">
        <v>34</v>
      </c>
      <c r="C42" s="266" t="s">
        <v>527</v>
      </c>
      <c r="D42" s="147">
        <v>1611919</v>
      </c>
      <c r="E42" s="147">
        <v>0</v>
      </c>
      <c r="F42" s="147">
        <v>0</v>
      </c>
      <c r="G42" s="147">
        <v>1611919</v>
      </c>
      <c r="H42" s="148">
        <v>117703</v>
      </c>
      <c r="I42" s="264"/>
    </row>
    <row r="43" spans="1:9" ht="25.5">
      <c r="A43" s="130"/>
      <c r="B43" s="265">
        <v>35</v>
      </c>
      <c r="C43" s="266" t="s">
        <v>528</v>
      </c>
      <c r="D43" s="147">
        <v>101142211</v>
      </c>
      <c r="E43" s="147">
        <v>0</v>
      </c>
      <c r="F43" s="147">
        <v>0</v>
      </c>
      <c r="G43" s="147">
        <v>101142211</v>
      </c>
      <c r="H43" s="148">
        <v>83434823</v>
      </c>
      <c r="I43" s="264"/>
    </row>
    <row r="44" spans="1:9" ht="15">
      <c r="A44" s="130"/>
      <c r="B44" s="265">
        <v>36</v>
      </c>
      <c r="C44" s="266" t="s">
        <v>529</v>
      </c>
      <c r="D44" s="147">
        <v>222671</v>
      </c>
      <c r="E44" s="147">
        <v>0</v>
      </c>
      <c r="F44" s="147">
        <v>0</v>
      </c>
      <c r="G44" s="147">
        <v>222671</v>
      </c>
      <c r="H44" s="148">
        <v>101110</v>
      </c>
      <c r="I44" s="264"/>
    </row>
    <row r="45" spans="1:9" ht="25.5">
      <c r="A45" s="130"/>
      <c r="B45" s="265">
        <v>37</v>
      </c>
      <c r="C45" s="266" t="s">
        <v>530</v>
      </c>
      <c r="D45" s="147">
        <v>374590</v>
      </c>
      <c r="E45" s="147">
        <v>0</v>
      </c>
      <c r="F45" s="147">
        <v>0</v>
      </c>
      <c r="G45" s="147">
        <v>374590</v>
      </c>
      <c r="H45" s="148">
        <v>0</v>
      </c>
      <c r="I45" s="264"/>
    </row>
    <row r="46" spans="1:9" ht="25.5">
      <c r="A46" s="130"/>
      <c r="B46" s="265">
        <v>38</v>
      </c>
      <c r="C46" s="266" t="s">
        <v>531</v>
      </c>
      <c r="D46" s="147">
        <v>1490310</v>
      </c>
      <c r="E46" s="147">
        <v>0</v>
      </c>
      <c r="F46" s="147">
        <v>0</v>
      </c>
      <c r="G46" s="147">
        <v>1490310</v>
      </c>
      <c r="H46" s="148">
        <v>1490310</v>
      </c>
      <c r="I46" s="264"/>
    </row>
    <row r="47" spans="1:9" ht="15">
      <c r="A47" s="130"/>
      <c r="B47" s="265">
        <v>39</v>
      </c>
      <c r="C47" s="266" t="s">
        <v>532</v>
      </c>
      <c r="D47" s="147">
        <v>115175</v>
      </c>
      <c r="E47" s="147">
        <v>0</v>
      </c>
      <c r="F47" s="147">
        <v>0</v>
      </c>
      <c r="G47" s="147">
        <v>115175</v>
      </c>
      <c r="H47" s="148">
        <v>115153</v>
      </c>
      <c r="I47" s="264"/>
    </row>
    <row r="48" spans="1:9" ht="15">
      <c r="A48" s="130"/>
      <c r="B48" s="265">
        <v>40</v>
      </c>
      <c r="C48" s="266" t="s">
        <v>533</v>
      </c>
      <c r="D48" s="147">
        <v>2865319</v>
      </c>
      <c r="E48" s="147">
        <v>0</v>
      </c>
      <c r="F48" s="147">
        <v>0</v>
      </c>
      <c r="G48" s="147">
        <v>2865319</v>
      </c>
      <c r="H48" s="148">
        <v>2452070</v>
      </c>
      <c r="I48" s="264"/>
    </row>
    <row r="49" spans="1:9" ht="15">
      <c r="A49" s="130"/>
      <c r="B49" s="265">
        <v>41</v>
      </c>
      <c r="C49" s="266" t="s">
        <v>534</v>
      </c>
      <c r="D49" s="147">
        <v>4988</v>
      </c>
      <c r="E49" s="147">
        <v>0</v>
      </c>
      <c r="F49" s="147">
        <v>0</v>
      </c>
      <c r="G49" s="147">
        <v>4988</v>
      </c>
      <c r="H49" s="148">
        <v>0</v>
      </c>
      <c r="I49" s="264"/>
    </row>
    <row r="50" spans="1:9" ht="25.5">
      <c r="A50" s="130"/>
      <c r="B50" s="265">
        <v>42</v>
      </c>
      <c r="C50" s="266" t="s">
        <v>444</v>
      </c>
      <c r="D50" s="147">
        <v>0</v>
      </c>
      <c r="E50" s="147">
        <v>3465395</v>
      </c>
      <c r="F50" s="147">
        <v>0</v>
      </c>
      <c r="G50" s="147">
        <v>4255701</v>
      </c>
      <c r="H50" s="148">
        <v>3456487</v>
      </c>
      <c r="I50" s="264"/>
    </row>
    <row r="51" spans="1:9" ht="15.75" thickBot="1">
      <c r="A51" s="130"/>
      <c r="B51" s="267">
        <v>43</v>
      </c>
      <c r="C51" s="268" t="s">
        <v>116</v>
      </c>
      <c r="D51" s="151">
        <v>1074365361</v>
      </c>
      <c r="E51" s="151">
        <v>3655707</v>
      </c>
      <c r="F51" s="151">
        <v>17191826</v>
      </c>
      <c r="G51" s="151">
        <v>1061628204</v>
      </c>
      <c r="H51" s="152">
        <v>470576870</v>
      </c>
      <c r="I51" s="264"/>
    </row>
    <row r="52" spans="2:8" ht="15">
      <c r="B52" s="269"/>
      <c r="C52" s="269"/>
      <c r="D52" s="269"/>
      <c r="E52" s="269"/>
      <c r="F52" s="269"/>
      <c r="G52" s="269"/>
      <c r="H52" s="269"/>
    </row>
    <row r="54" spans="3:8" ht="15">
      <c r="C54" s="126"/>
      <c r="D54" s="126"/>
      <c r="E54" s="126"/>
      <c r="F54" s="126"/>
      <c r="G54" s="590"/>
      <c r="H54" s="590"/>
    </row>
    <row r="55" spans="3:8" ht="34.5" customHeight="1">
      <c r="C55" s="157"/>
      <c r="D55" s="282"/>
      <c r="E55" s="157"/>
      <c r="F55" s="282"/>
      <c r="G55" s="596"/>
      <c r="H55" s="596"/>
    </row>
    <row r="70" ht="15.75" customHeight="1"/>
    <row r="71" spans="1:9" ht="15">
      <c r="A71" s="130"/>
      <c r="B71" s="161"/>
      <c r="C71" s="161"/>
      <c r="D71" s="161"/>
      <c r="E71" s="161"/>
      <c r="F71" s="161"/>
      <c r="G71" s="161"/>
      <c r="H71" s="161"/>
      <c r="I71" s="130"/>
    </row>
  </sheetData>
  <sheetProtection/>
  <mergeCells count="4">
    <mergeCell ref="B2:C3"/>
    <mergeCell ref="B5:H5"/>
    <mergeCell ref="G54:H54"/>
    <mergeCell ref="G55:H55"/>
  </mergeCells>
  <printOptions/>
  <pageMargins left="0.7" right="0.7" top="0.75" bottom="0.75" header="0.3" footer="0.3"/>
  <pageSetup horizontalDpi="600" verticalDpi="600" orientation="portrait" scale="5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E42"/>
  <sheetViews>
    <sheetView showGridLines="0" showOutlineSymbols="0" zoomScale="70" zoomScaleNormal="70" zoomScalePageLayoutView="0" workbookViewId="0" topLeftCell="A1">
      <selection activeCell="I30" sqref="I30"/>
    </sheetView>
  </sheetViews>
  <sheetFormatPr defaultColWidth="8.8515625" defaultRowHeight="15"/>
  <cols>
    <col min="1" max="1" width="4.140625" style="130" customWidth="1"/>
    <col min="2" max="2" width="6.28125" style="323" customWidth="1"/>
    <col min="3" max="3" width="36.8515625" style="324" customWidth="1"/>
    <col min="4" max="4" width="14.8515625" style="130" customWidth="1"/>
    <col min="5" max="5" width="16.28125" style="130" customWidth="1"/>
    <col min="6" max="6" width="15.7109375" style="130" customWidth="1"/>
    <col min="7" max="8" width="16.421875" style="130" customWidth="1"/>
    <col min="9" max="9" width="18.00390625" style="130" customWidth="1"/>
    <col min="10" max="10" width="13.7109375" style="130" customWidth="1"/>
    <col min="11" max="11" width="17.28125" style="130" customWidth="1"/>
    <col min="12" max="12" width="17.7109375" style="130" customWidth="1"/>
    <col min="13" max="13" width="16.7109375" style="130" customWidth="1"/>
    <col min="14" max="14" width="15.140625" style="130" customWidth="1"/>
    <col min="15" max="15" width="6.28125" style="130" customWidth="1"/>
    <col min="16" max="26" width="8.8515625" style="130" customWidth="1"/>
    <col min="27" max="27" width="21.421875" style="130" customWidth="1"/>
    <col min="28" max="28" width="19.57421875" style="130" customWidth="1"/>
    <col min="29" max="29" width="22.28125" style="130" customWidth="1"/>
    <col min="30" max="30" width="20.28125" style="130" customWidth="1"/>
    <col min="31" max="31" width="29.421875" style="130" customWidth="1"/>
    <col min="32" max="16384" width="8.8515625" style="130" customWidth="1"/>
  </cols>
  <sheetData>
    <row r="1" spans="2:14" ht="12.75">
      <c r="B1" s="566"/>
      <c r="C1" s="566"/>
      <c r="D1" s="281"/>
      <c r="E1" s="281"/>
      <c r="M1" s="581"/>
      <c r="N1" s="581"/>
    </row>
    <row r="2" spans="2:14" ht="19.5" customHeight="1">
      <c r="B2" s="649" t="s">
        <v>433</v>
      </c>
      <c r="C2" s="649"/>
      <c r="M2" s="581"/>
      <c r="N2" s="581"/>
    </row>
    <row r="3" spans="2:14" ht="15.75">
      <c r="B3" s="650" t="s">
        <v>535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ht="13.5" thickBot="1">
      <c r="N4" s="325" t="s">
        <v>134</v>
      </c>
    </row>
    <row r="5" spans="2:30" ht="43.5" customHeight="1">
      <c r="B5" s="642" t="s">
        <v>105</v>
      </c>
      <c r="C5" s="644" t="s">
        <v>536</v>
      </c>
      <c r="D5" s="646" t="s">
        <v>9</v>
      </c>
      <c r="E5" s="647"/>
      <c r="F5" s="648"/>
      <c r="G5" s="644" t="s">
        <v>10</v>
      </c>
      <c r="H5" s="644"/>
      <c r="I5" s="644"/>
      <c r="J5" s="644" t="s">
        <v>537</v>
      </c>
      <c r="K5" s="644" t="s">
        <v>538</v>
      </c>
      <c r="L5" s="644" t="s">
        <v>539</v>
      </c>
      <c r="M5" s="646" t="s">
        <v>540</v>
      </c>
      <c r="N5" s="326" t="s">
        <v>541</v>
      </c>
      <c r="AA5" s="154" t="s">
        <v>542</v>
      </c>
      <c r="AB5" s="154"/>
      <c r="AC5" s="154"/>
      <c r="AD5" s="154"/>
    </row>
    <row r="6" spans="1:31" ht="48" customHeight="1" thickBot="1">
      <c r="A6" s="327"/>
      <c r="B6" s="643"/>
      <c r="C6" s="645"/>
      <c r="D6" s="328" t="s">
        <v>543</v>
      </c>
      <c r="E6" s="328" t="s">
        <v>544</v>
      </c>
      <c r="F6" s="329" t="s">
        <v>545</v>
      </c>
      <c r="G6" s="328" t="s">
        <v>543</v>
      </c>
      <c r="H6" s="328" t="s">
        <v>544</v>
      </c>
      <c r="I6" s="329" t="s">
        <v>545</v>
      </c>
      <c r="J6" s="645"/>
      <c r="K6" s="645"/>
      <c r="L6" s="645"/>
      <c r="M6" s="651"/>
      <c r="N6" s="330" t="s">
        <v>0</v>
      </c>
      <c r="AA6" s="331" t="s">
        <v>546</v>
      </c>
      <c r="AB6" s="331" t="s">
        <v>547</v>
      </c>
      <c r="AC6" s="331" t="s">
        <v>548</v>
      </c>
      <c r="AD6" s="331" t="s">
        <v>549</v>
      </c>
      <c r="AE6" s="331" t="s">
        <v>550</v>
      </c>
    </row>
    <row r="7" spans="2:31" ht="13.5" thickBot="1">
      <c r="B7" s="332">
        <v>1</v>
      </c>
      <c r="C7" s="333">
        <v>2</v>
      </c>
      <c r="D7" s="334">
        <v>3</v>
      </c>
      <c r="E7" s="334">
        <v>4</v>
      </c>
      <c r="F7" s="334">
        <v>5</v>
      </c>
      <c r="G7" s="334">
        <v>6</v>
      </c>
      <c r="H7" s="334">
        <v>7</v>
      </c>
      <c r="I7" s="334">
        <v>8</v>
      </c>
      <c r="J7" s="334">
        <v>9</v>
      </c>
      <c r="K7" s="334">
        <v>10</v>
      </c>
      <c r="L7" s="334">
        <v>11</v>
      </c>
      <c r="M7" s="334">
        <v>12</v>
      </c>
      <c r="N7" s="335">
        <v>13</v>
      </c>
      <c r="AA7" s="336">
        <v>9</v>
      </c>
      <c r="AB7" s="336">
        <v>10</v>
      </c>
      <c r="AC7" s="336">
        <v>11</v>
      </c>
      <c r="AD7" s="336">
        <v>12</v>
      </c>
      <c r="AE7" s="336">
        <v>13</v>
      </c>
    </row>
    <row r="8" spans="2:31" ht="12.75">
      <c r="B8" s="337">
        <v>1</v>
      </c>
      <c r="C8" s="338" t="s">
        <v>551</v>
      </c>
      <c r="D8" s="339">
        <v>6369</v>
      </c>
      <c r="E8" s="339">
        <v>6369125</v>
      </c>
      <c r="F8" s="339">
        <v>6369000</v>
      </c>
      <c r="G8" s="339">
        <v>6369</v>
      </c>
      <c r="H8" s="339">
        <v>6369125</v>
      </c>
      <c r="I8" s="339">
        <v>6369000</v>
      </c>
      <c r="J8" s="339">
        <v>0</v>
      </c>
      <c r="K8" s="339">
        <v>0</v>
      </c>
      <c r="L8" s="339">
        <v>0</v>
      </c>
      <c r="M8" s="339">
        <v>25.55</v>
      </c>
      <c r="N8" s="340">
        <v>0</v>
      </c>
      <c r="AA8" s="130">
        <v>0</v>
      </c>
      <c r="AB8" s="130">
        <v>0</v>
      </c>
      <c r="AC8" s="130">
        <v>0</v>
      </c>
      <c r="AD8" s="130">
        <v>6369125</v>
      </c>
      <c r="AE8" s="130">
        <v>6369125</v>
      </c>
    </row>
    <row r="9" spans="2:31" ht="12.75">
      <c r="B9" s="341">
        <v>2</v>
      </c>
      <c r="C9" s="342" t="s">
        <v>552</v>
      </c>
      <c r="D9" s="343">
        <v>2462</v>
      </c>
      <c r="E9" s="343">
        <v>2462303</v>
      </c>
      <c r="F9" s="343">
        <v>2462000</v>
      </c>
      <c r="G9" s="343">
        <v>2462</v>
      </c>
      <c r="H9" s="343">
        <v>2462303</v>
      </c>
      <c r="I9" s="343">
        <v>2462000</v>
      </c>
      <c r="J9" s="343">
        <v>0</v>
      </c>
      <c r="K9" s="343">
        <v>0</v>
      </c>
      <c r="L9" s="343">
        <v>0</v>
      </c>
      <c r="M9" s="343">
        <v>20.04</v>
      </c>
      <c r="N9" s="344">
        <v>160030</v>
      </c>
      <c r="AA9" s="130">
        <v>0</v>
      </c>
      <c r="AB9" s="130">
        <v>0</v>
      </c>
      <c r="AC9" s="130">
        <v>0</v>
      </c>
      <c r="AD9" s="130">
        <v>2462303</v>
      </c>
      <c r="AE9" s="130">
        <v>2462303</v>
      </c>
    </row>
    <row r="10" spans="2:31" ht="12.75">
      <c r="B10" s="341">
        <v>3</v>
      </c>
      <c r="C10" s="342" t="s">
        <v>553</v>
      </c>
      <c r="D10" s="343">
        <v>254</v>
      </c>
      <c r="E10" s="343">
        <v>25544109</v>
      </c>
      <c r="F10" s="343">
        <v>25400000</v>
      </c>
      <c r="G10" s="343">
        <v>254</v>
      </c>
      <c r="H10" s="343">
        <v>25544109</v>
      </c>
      <c r="I10" s="343">
        <v>25400000</v>
      </c>
      <c r="J10" s="343">
        <v>0</v>
      </c>
      <c r="K10" s="343">
        <v>0</v>
      </c>
      <c r="L10" s="343">
        <v>0</v>
      </c>
      <c r="M10" s="343">
        <v>100</v>
      </c>
      <c r="N10" s="344">
        <v>0</v>
      </c>
      <c r="AA10" s="130">
        <v>0</v>
      </c>
      <c r="AB10" s="130">
        <v>0</v>
      </c>
      <c r="AC10" s="130">
        <v>0</v>
      </c>
      <c r="AD10" s="130">
        <v>25544109</v>
      </c>
      <c r="AE10" s="130">
        <v>25544109</v>
      </c>
    </row>
    <row r="11" spans="2:31" ht="25.5">
      <c r="B11" s="341">
        <v>4</v>
      </c>
      <c r="C11" s="342" t="s">
        <v>554</v>
      </c>
      <c r="D11" s="343">
        <v>65655</v>
      </c>
      <c r="E11" s="343">
        <v>476916615</v>
      </c>
      <c r="F11" s="343">
        <v>476852265</v>
      </c>
      <c r="G11" s="343">
        <v>75063</v>
      </c>
      <c r="H11" s="343">
        <v>545259754</v>
      </c>
      <c r="I11" s="343">
        <v>545182569</v>
      </c>
      <c r="J11" s="343">
        <v>9408</v>
      </c>
      <c r="K11" s="343">
        <v>68343139</v>
      </c>
      <c r="L11" s="343">
        <v>68330304</v>
      </c>
      <c r="M11" s="343">
        <v>100</v>
      </c>
      <c r="N11" s="344">
        <v>0</v>
      </c>
      <c r="AA11" s="130">
        <v>333152510</v>
      </c>
      <c r="AB11" s="130">
        <v>394829128</v>
      </c>
      <c r="AC11" s="130">
        <v>61676618</v>
      </c>
      <c r="AD11" s="130">
        <v>143764105</v>
      </c>
      <c r="AE11" s="130">
        <v>150430626</v>
      </c>
    </row>
    <row r="12" spans="2:31" ht="25.5">
      <c r="B12" s="341">
        <v>5</v>
      </c>
      <c r="C12" s="342" t="s">
        <v>555</v>
      </c>
      <c r="D12" s="343">
        <v>1000</v>
      </c>
      <c r="E12" s="343">
        <v>7454280</v>
      </c>
      <c r="F12" s="343">
        <v>7454280</v>
      </c>
      <c r="G12" s="343">
        <v>1000</v>
      </c>
      <c r="H12" s="343">
        <v>7454280</v>
      </c>
      <c r="I12" s="343">
        <v>7454280</v>
      </c>
      <c r="J12" s="343">
        <v>0</v>
      </c>
      <c r="K12" s="343">
        <v>0</v>
      </c>
      <c r="L12" s="343">
        <v>0</v>
      </c>
      <c r="M12" s="343">
        <v>100</v>
      </c>
      <c r="N12" s="344">
        <v>0</v>
      </c>
      <c r="AA12" s="130">
        <v>740870</v>
      </c>
      <c r="AB12" s="130">
        <v>0</v>
      </c>
      <c r="AC12" s="130">
        <v>-740870</v>
      </c>
      <c r="AD12" s="130">
        <v>6713410</v>
      </c>
      <c r="AE12" s="130">
        <v>7454280</v>
      </c>
    </row>
    <row r="13" spans="2:31" ht="25.5">
      <c r="B13" s="341">
        <v>6</v>
      </c>
      <c r="C13" s="342" t="s">
        <v>556</v>
      </c>
      <c r="D13" s="343">
        <v>54627</v>
      </c>
      <c r="E13" s="343">
        <v>54629945</v>
      </c>
      <c r="F13" s="343">
        <v>54627000</v>
      </c>
      <c r="G13" s="343">
        <v>55983</v>
      </c>
      <c r="H13" s="343">
        <v>55986745</v>
      </c>
      <c r="I13" s="343">
        <v>55983000</v>
      </c>
      <c r="J13" s="343">
        <v>1356</v>
      </c>
      <c r="K13" s="343">
        <v>1356800</v>
      </c>
      <c r="L13" s="343">
        <v>1356000</v>
      </c>
      <c r="M13" s="343">
        <v>100</v>
      </c>
      <c r="N13" s="344">
        <v>0</v>
      </c>
      <c r="AA13" s="130">
        <v>0</v>
      </c>
      <c r="AB13" s="130">
        <v>0</v>
      </c>
      <c r="AC13" s="130">
        <v>0</v>
      </c>
      <c r="AD13" s="130">
        <v>54629945</v>
      </c>
      <c r="AE13" s="130">
        <v>55986745</v>
      </c>
    </row>
    <row r="14" spans="2:31" ht="12.75">
      <c r="B14" s="341">
        <v>7</v>
      </c>
      <c r="C14" s="342" t="s">
        <v>512</v>
      </c>
      <c r="D14" s="343">
        <v>103510</v>
      </c>
      <c r="E14" s="343">
        <v>1035141560</v>
      </c>
      <c r="F14" s="343">
        <v>1035100000</v>
      </c>
      <c r="G14" s="343">
        <v>103510</v>
      </c>
      <c r="H14" s="343">
        <v>1035141560</v>
      </c>
      <c r="I14" s="343">
        <v>1035100000</v>
      </c>
      <c r="J14" s="343">
        <v>0</v>
      </c>
      <c r="K14" s="343">
        <v>0</v>
      </c>
      <c r="L14" s="343">
        <v>0</v>
      </c>
      <c r="M14" s="343">
        <v>100</v>
      </c>
      <c r="N14" s="344">
        <v>700000</v>
      </c>
      <c r="AA14" s="130">
        <v>0</v>
      </c>
      <c r="AB14" s="130">
        <v>0</v>
      </c>
      <c r="AC14" s="130">
        <v>0</v>
      </c>
      <c r="AD14" s="130">
        <v>1035141560</v>
      </c>
      <c r="AE14" s="130">
        <v>1035141560</v>
      </c>
    </row>
    <row r="15" spans="2:31" ht="12.75">
      <c r="B15" s="341">
        <v>8</v>
      </c>
      <c r="C15" s="342" t="s">
        <v>557</v>
      </c>
      <c r="D15" s="343">
        <v>96443</v>
      </c>
      <c r="E15" s="343">
        <v>90890000</v>
      </c>
      <c r="F15" s="343">
        <v>96443000</v>
      </c>
      <c r="G15" s="343">
        <v>96443</v>
      </c>
      <c r="H15" s="343">
        <v>90890000</v>
      </c>
      <c r="I15" s="343">
        <v>96443000</v>
      </c>
      <c r="J15" s="343">
        <v>0</v>
      </c>
      <c r="K15" s="343">
        <v>0</v>
      </c>
      <c r="L15" s="343">
        <v>0</v>
      </c>
      <c r="M15" s="343">
        <v>100</v>
      </c>
      <c r="N15" s="344">
        <v>0</v>
      </c>
      <c r="AA15" s="130">
        <v>0</v>
      </c>
      <c r="AB15" s="130">
        <v>0</v>
      </c>
      <c r="AC15" s="130">
        <v>0</v>
      </c>
      <c r="AD15" s="130">
        <v>90890000</v>
      </c>
      <c r="AE15" s="130">
        <v>90890000</v>
      </c>
    </row>
    <row r="16" spans="2:31" ht="12.75">
      <c r="B16" s="341">
        <v>9</v>
      </c>
      <c r="C16" s="342" t="s">
        <v>558</v>
      </c>
      <c r="D16" s="343">
        <v>19011</v>
      </c>
      <c r="E16" s="343">
        <v>19012397</v>
      </c>
      <c r="F16" s="343">
        <v>19011000</v>
      </c>
      <c r="G16" s="343">
        <v>19011</v>
      </c>
      <c r="H16" s="343">
        <v>19012397</v>
      </c>
      <c r="I16" s="343">
        <v>19011000</v>
      </c>
      <c r="J16" s="343">
        <v>0</v>
      </c>
      <c r="K16" s="343">
        <v>0</v>
      </c>
      <c r="L16" s="343">
        <v>0</v>
      </c>
      <c r="M16" s="343">
        <v>100</v>
      </c>
      <c r="N16" s="344">
        <v>0</v>
      </c>
      <c r="AA16" s="130">
        <v>16700973</v>
      </c>
      <c r="AB16" s="130">
        <v>16015056</v>
      </c>
      <c r="AC16" s="130">
        <v>-685917</v>
      </c>
      <c r="AD16" s="130">
        <v>2311424</v>
      </c>
      <c r="AE16" s="130">
        <v>2997341</v>
      </c>
    </row>
    <row r="17" spans="2:31" ht="12.75">
      <c r="B17" s="341">
        <v>10</v>
      </c>
      <c r="C17" s="342" t="s">
        <v>559</v>
      </c>
      <c r="D17" s="343">
        <v>527532</v>
      </c>
      <c r="E17" s="343">
        <v>52753275</v>
      </c>
      <c r="F17" s="343">
        <v>52753200</v>
      </c>
      <c r="G17" s="343">
        <v>565142</v>
      </c>
      <c r="H17" s="343">
        <v>56514275</v>
      </c>
      <c r="I17" s="343">
        <v>56514200</v>
      </c>
      <c r="J17" s="343">
        <v>37610</v>
      </c>
      <c r="K17" s="343">
        <v>3761000</v>
      </c>
      <c r="L17" s="343">
        <v>3761000</v>
      </c>
      <c r="M17" s="343">
        <v>100</v>
      </c>
      <c r="N17" s="344">
        <v>0</v>
      </c>
      <c r="AA17" s="130">
        <v>24023807</v>
      </c>
      <c r="AB17" s="130">
        <v>26640794</v>
      </c>
      <c r="AC17" s="130">
        <v>2616987</v>
      </c>
      <c r="AD17" s="130">
        <v>28729468</v>
      </c>
      <c r="AE17" s="130">
        <v>29873481</v>
      </c>
    </row>
    <row r="18" spans="2:31" ht="12.75">
      <c r="B18" s="341">
        <v>11</v>
      </c>
      <c r="C18" s="342" t="s">
        <v>560</v>
      </c>
      <c r="D18" s="343">
        <v>15400</v>
      </c>
      <c r="E18" s="343">
        <v>770000</v>
      </c>
      <c r="F18" s="343">
        <v>770000</v>
      </c>
      <c r="G18" s="343">
        <v>15400</v>
      </c>
      <c r="H18" s="343">
        <v>770000</v>
      </c>
      <c r="I18" s="343">
        <v>770000</v>
      </c>
      <c r="J18" s="343">
        <v>0</v>
      </c>
      <c r="K18" s="343">
        <v>0</v>
      </c>
      <c r="L18" s="343">
        <v>0</v>
      </c>
      <c r="M18" s="343">
        <v>100</v>
      </c>
      <c r="N18" s="344">
        <v>0</v>
      </c>
      <c r="AA18" s="130">
        <v>0</v>
      </c>
      <c r="AB18" s="130">
        <v>0</v>
      </c>
      <c r="AC18" s="130">
        <v>0</v>
      </c>
      <c r="AD18" s="130">
        <v>770000</v>
      </c>
      <c r="AE18" s="130">
        <v>770000</v>
      </c>
    </row>
    <row r="19" spans="2:31" ht="25.5">
      <c r="B19" s="341">
        <v>12</v>
      </c>
      <c r="C19" s="342" t="s">
        <v>561</v>
      </c>
      <c r="D19" s="343">
        <v>5526</v>
      </c>
      <c r="E19" s="343">
        <v>5526500</v>
      </c>
      <c r="F19" s="343">
        <v>5526000</v>
      </c>
      <c r="G19" s="343">
        <v>5526</v>
      </c>
      <c r="H19" s="343">
        <v>5526500</v>
      </c>
      <c r="I19" s="343">
        <v>5526000</v>
      </c>
      <c r="J19" s="343">
        <v>0</v>
      </c>
      <c r="K19" s="343">
        <v>0</v>
      </c>
      <c r="L19" s="343">
        <v>0</v>
      </c>
      <c r="M19" s="343">
        <v>100</v>
      </c>
      <c r="N19" s="344">
        <v>0</v>
      </c>
      <c r="AA19" s="130">
        <v>5526500</v>
      </c>
      <c r="AB19" s="130">
        <v>5526500</v>
      </c>
      <c r="AC19" s="130">
        <v>0</v>
      </c>
      <c r="AD19" s="130">
        <v>0</v>
      </c>
      <c r="AE19" s="130">
        <v>0</v>
      </c>
    </row>
    <row r="20" spans="2:31" ht="25.5">
      <c r="B20" s="341">
        <v>13</v>
      </c>
      <c r="C20" s="342" t="s">
        <v>562</v>
      </c>
      <c r="D20" s="343">
        <v>4929</v>
      </c>
      <c r="E20" s="343">
        <v>5967893</v>
      </c>
      <c r="F20" s="343">
        <v>5966801</v>
      </c>
      <c r="G20" s="343">
        <v>4929</v>
      </c>
      <c r="H20" s="343">
        <v>5967893</v>
      </c>
      <c r="I20" s="343">
        <v>5966801</v>
      </c>
      <c r="J20" s="343">
        <v>0</v>
      </c>
      <c r="K20" s="343">
        <v>0</v>
      </c>
      <c r="L20" s="343">
        <v>0</v>
      </c>
      <c r="M20" s="343">
        <v>99.9</v>
      </c>
      <c r="N20" s="344">
        <v>0</v>
      </c>
      <c r="AA20" s="130">
        <v>0</v>
      </c>
      <c r="AB20" s="130">
        <v>0</v>
      </c>
      <c r="AC20" s="130">
        <v>0</v>
      </c>
      <c r="AD20" s="130">
        <v>5967893</v>
      </c>
      <c r="AE20" s="130">
        <v>5967893</v>
      </c>
    </row>
    <row r="21" spans="2:31" ht="25.5">
      <c r="B21" s="341">
        <v>14</v>
      </c>
      <c r="C21" s="342" t="s">
        <v>563</v>
      </c>
      <c r="D21" s="343">
        <v>6587468</v>
      </c>
      <c r="E21" s="343">
        <v>339278785</v>
      </c>
      <c r="F21" s="343">
        <v>329373400</v>
      </c>
      <c r="G21" s="343">
        <v>6966787</v>
      </c>
      <c r="H21" s="343">
        <v>358244735</v>
      </c>
      <c r="I21" s="343">
        <v>348339350</v>
      </c>
      <c r="J21" s="343">
        <v>379319</v>
      </c>
      <c r="K21" s="343">
        <v>18965950</v>
      </c>
      <c r="L21" s="343">
        <v>18965950</v>
      </c>
      <c r="M21" s="343">
        <v>95.6</v>
      </c>
      <c r="N21" s="344">
        <v>0</v>
      </c>
      <c r="AA21" s="130">
        <v>167387562</v>
      </c>
      <c r="AB21" s="130">
        <v>186013213</v>
      </c>
      <c r="AC21" s="130">
        <v>18625651</v>
      </c>
      <c r="AD21" s="130">
        <v>171891223</v>
      </c>
      <c r="AE21" s="130">
        <v>172231522</v>
      </c>
    </row>
    <row r="22" spans="2:31" ht="25.5">
      <c r="B22" s="341">
        <v>15</v>
      </c>
      <c r="C22" s="342" t="s">
        <v>564</v>
      </c>
      <c r="D22" s="343">
        <v>26642</v>
      </c>
      <c r="E22" s="343">
        <v>26610724</v>
      </c>
      <c r="F22" s="343">
        <v>26642000</v>
      </c>
      <c r="G22" s="343">
        <v>36642</v>
      </c>
      <c r="H22" s="343">
        <v>36610725</v>
      </c>
      <c r="I22" s="343">
        <v>36642000</v>
      </c>
      <c r="J22" s="343">
        <v>10000</v>
      </c>
      <c r="K22" s="343">
        <v>10000001</v>
      </c>
      <c r="L22" s="343">
        <v>10000000</v>
      </c>
      <c r="M22" s="343">
        <v>68.41</v>
      </c>
      <c r="N22" s="344">
        <v>0</v>
      </c>
      <c r="AA22" s="130">
        <v>10451390</v>
      </c>
      <c r="AB22" s="130">
        <v>16280773</v>
      </c>
      <c r="AC22" s="130">
        <v>5829383</v>
      </c>
      <c r="AD22" s="130">
        <v>16159334</v>
      </c>
      <c r="AE22" s="130">
        <v>20329952</v>
      </c>
    </row>
    <row r="23" spans="2:31" ht="25.5">
      <c r="B23" s="341">
        <v>16</v>
      </c>
      <c r="C23" s="342" t="s">
        <v>565</v>
      </c>
      <c r="D23" s="343">
        <v>0</v>
      </c>
      <c r="E23" s="343">
        <v>0</v>
      </c>
      <c r="F23" s="343">
        <v>0</v>
      </c>
      <c r="G23" s="343">
        <v>0</v>
      </c>
      <c r="H23" s="343">
        <v>0</v>
      </c>
      <c r="I23" s="343">
        <v>0</v>
      </c>
      <c r="J23" s="343">
        <v>0</v>
      </c>
      <c r="K23" s="343">
        <v>0</v>
      </c>
      <c r="L23" s="343">
        <v>0</v>
      </c>
      <c r="M23" s="343">
        <v>0</v>
      </c>
      <c r="N23" s="344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</row>
    <row r="24" spans="2:31" ht="25.5">
      <c r="B24" s="341">
        <v>17</v>
      </c>
      <c r="C24" s="342" t="s">
        <v>566</v>
      </c>
      <c r="D24" s="343">
        <v>79700</v>
      </c>
      <c r="E24" s="343">
        <v>12806000</v>
      </c>
      <c r="F24" s="343">
        <v>7970000</v>
      </c>
      <c r="G24" s="343">
        <v>79700</v>
      </c>
      <c r="H24" s="343">
        <v>12806000</v>
      </c>
      <c r="I24" s="343">
        <v>7970000</v>
      </c>
      <c r="J24" s="343">
        <v>0</v>
      </c>
      <c r="K24" s="343">
        <v>0</v>
      </c>
      <c r="L24" s="343">
        <v>0</v>
      </c>
      <c r="M24" s="343">
        <v>100</v>
      </c>
      <c r="N24" s="344">
        <v>0</v>
      </c>
      <c r="AA24" s="130">
        <v>0</v>
      </c>
      <c r="AB24" s="130">
        <v>0</v>
      </c>
      <c r="AC24" s="130">
        <v>0</v>
      </c>
      <c r="AD24" s="130">
        <v>12806000</v>
      </c>
      <c r="AE24" s="130">
        <v>12806000</v>
      </c>
    </row>
    <row r="25" spans="2:31" ht="25.5">
      <c r="B25" s="341">
        <v>18</v>
      </c>
      <c r="C25" s="342" t="s">
        <v>567</v>
      </c>
      <c r="D25" s="343">
        <v>0</v>
      </c>
      <c r="E25" s="343">
        <v>0</v>
      </c>
      <c r="F25" s="343">
        <v>0</v>
      </c>
      <c r="G25" s="343">
        <v>0</v>
      </c>
      <c r="H25" s="343">
        <v>0</v>
      </c>
      <c r="I25" s="343">
        <v>0</v>
      </c>
      <c r="J25" s="343">
        <v>0</v>
      </c>
      <c r="K25" s="343">
        <v>0</v>
      </c>
      <c r="L25" s="343">
        <v>0</v>
      </c>
      <c r="M25" s="343">
        <v>0</v>
      </c>
      <c r="N25" s="344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</row>
    <row r="26" spans="2:31" ht="12.75">
      <c r="B26" s="341">
        <v>19</v>
      </c>
      <c r="C26" s="342" t="s">
        <v>568</v>
      </c>
      <c r="D26" s="343">
        <v>109177</v>
      </c>
      <c r="E26" s="343">
        <v>109180196</v>
      </c>
      <c r="F26" s="343">
        <v>109177000</v>
      </c>
      <c r="G26" s="343">
        <v>125854</v>
      </c>
      <c r="H26" s="343">
        <v>125857221</v>
      </c>
      <c r="I26" s="343">
        <v>125854000</v>
      </c>
      <c r="J26" s="343">
        <v>16677</v>
      </c>
      <c r="K26" s="343">
        <v>16677025</v>
      </c>
      <c r="L26" s="343">
        <v>16677000</v>
      </c>
      <c r="M26" s="343">
        <v>100</v>
      </c>
      <c r="N26" s="344">
        <v>0</v>
      </c>
      <c r="AA26" s="130">
        <v>28961383</v>
      </c>
      <c r="AB26" s="130">
        <v>37023730</v>
      </c>
      <c r="AC26" s="130">
        <v>8062347</v>
      </c>
      <c r="AD26" s="130">
        <v>80218813</v>
      </c>
      <c r="AE26" s="130">
        <v>88833491</v>
      </c>
    </row>
    <row r="27" spans="2:31" ht="13.5" thickBot="1">
      <c r="B27" s="345">
        <v>20</v>
      </c>
      <c r="C27" s="346" t="s">
        <v>569</v>
      </c>
      <c r="D27" s="347">
        <v>1</v>
      </c>
      <c r="E27" s="347">
        <v>100</v>
      </c>
      <c r="F27" s="347">
        <v>100</v>
      </c>
      <c r="G27" s="347">
        <v>1</v>
      </c>
      <c r="H27" s="347">
        <v>100</v>
      </c>
      <c r="I27" s="347">
        <v>100</v>
      </c>
      <c r="J27" s="347">
        <v>0</v>
      </c>
      <c r="K27" s="347">
        <v>0</v>
      </c>
      <c r="L27" s="347">
        <v>0</v>
      </c>
      <c r="M27" s="347">
        <v>0</v>
      </c>
      <c r="N27" s="348">
        <v>0</v>
      </c>
      <c r="AA27" s="130">
        <v>0</v>
      </c>
      <c r="AB27" s="130">
        <v>0</v>
      </c>
      <c r="AC27" s="130">
        <v>0</v>
      </c>
      <c r="AD27" s="130">
        <v>100</v>
      </c>
      <c r="AE27" s="130">
        <v>100</v>
      </c>
    </row>
    <row r="28" spans="2:31" ht="13.5" thickBot="1">
      <c r="B28" s="349"/>
      <c r="C28" s="350" t="s">
        <v>116</v>
      </c>
      <c r="D28" s="351">
        <v>7705706</v>
      </c>
      <c r="E28" s="351">
        <v>2271313807</v>
      </c>
      <c r="F28" s="351">
        <v>2261897046</v>
      </c>
      <c r="G28" s="351">
        <v>8160076</v>
      </c>
      <c r="H28" s="351">
        <v>2390417722</v>
      </c>
      <c r="I28" s="351">
        <v>2380987300</v>
      </c>
      <c r="J28" s="351">
        <v>454370</v>
      </c>
      <c r="K28" s="351">
        <v>119103915</v>
      </c>
      <c r="L28" s="351">
        <v>119090254</v>
      </c>
      <c r="M28" s="351">
        <v>1509.5</v>
      </c>
      <c r="N28" s="352">
        <v>860030</v>
      </c>
      <c r="AA28" s="130">
        <v>586944995</v>
      </c>
      <c r="AB28" s="130">
        <v>682329194</v>
      </c>
      <c r="AC28" s="130">
        <v>95384199</v>
      </c>
      <c r="AD28" s="130">
        <v>1684368812</v>
      </c>
      <c r="AE28" s="130">
        <v>1708088528</v>
      </c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5" ht="15">
      <c r="B33" s="2"/>
      <c r="C33" s="590"/>
      <c r="D33" s="590"/>
      <c r="E33" s="2"/>
      <c r="F33" s="2"/>
      <c r="G33" s="590"/>
      <c r="H33" s="590"/>
      <c r="I33" s="590"/>
      <c r="J33" s="2"/>
      <c r="K33" s="590"/>
      <c r="L33" s="590"/>
      <c r="M33" s="590"/>
      <c r="N33" s="590"/>
      <c r="O33" s="2"/>
    </row>
    <row r="34" spans="2:15" ht="24" customHeight="1">
      <c r="B34" s="2"/>
      <c r="C34" s="595"/>
      <c r="D34" s="595"/>
      <c r="E34" s="92"/>
      <c r="F34" s="92"/>
      <c r="G34" s="595"/>
      <c r="H34" s="595"/>
      <c r="I34" s="595"/>
      <c r="J34" s="92"/>
      <c r="K34" s="596"/>
      <c r="L34" s="596"/>
      <c r="M34" s="596"/>
      <c r="N34" s="596"/>
      <c r="O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9">
    <mergeCell ref="C34:D34"/>
    <mergeCell ref="G34:I34"/>
    <mergeCell ref="K34:N34"/>
    <mergeCell ref="K5:K6"/>
    <mergeCell ref="L5:L6"/>
    <mergeCell ref="M5:M6"/>
    <mergeCell ref="C33:D33"/>
    <mergeCell ref="G33:I33"/>
    <mergeCell ref="K33:N33"/>
    <mergeCell ref="B1:C1"/>
    <mergeCell ref="M1:N1"/>
    <mergeCell ref="B2:C2"/>
    <mergeCell ref="M2:N2"/>
    <mergeCell ref="B3:N3"/>
    <mergeCell ref="B5:B6"/>
    <mergeCell ref="C5:C6"/>
    <mergeCell ref="D5:F5"/>
    <mergeCell ref="G5:I5"/>
    <mergeCell ref="J5:J6"/>
  </mergeCells>
  <printOptions/>
  <pageMargins left="0.7" right="0.7" top="0.75" bottom="0.75" header="0.3" footer="0.3"/>
  <pageSetup horizontalDpi="600" verticalDpi="600" orientation="portrait" paperSize="9" scale="37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OutlineSymbols="0" zoomScale="70" zoomScaleNormal="70" zoomScalePageLayoutView="0" workbookViewId="0" topLeftCell="A1">
      <selection activeCell="M32" sqref="M32"/>
    </sheetView>
  </sheetViews>
  <sheetFormatPr defaultColWidth="8.8515625" defaultRowHeight="15"/>
  <cols>
    <col min="1" max="1" width="4.140625" style="130" customWidth="1"/>
    <col min="2" max="2" width="6.8515625" style="323" customWidth="1"/>
    <col min="3" max="3" width="36.8515625" style="130" customWidth="1"/>
    <col min="4" max="5" width="17.28125" style="130" customWidth="1"/>
    <col min="6" max="6" width="17.7109375" style="130" customWidth="1"/>
    <col min="7" max="7" width="19.140625" style="130" customWidth="1"/>
    <col min="8" max="8" width="17.00390625" style="130" customWidth="1"/>
    <col min="9" max="9" width="4.7109375" style="130" customWidth="1"/>
    <col min="10" max="16384" width="8.8515625" style="130" customWidth="1"/>
  </cols>
  <sheetData>
    <row r="1" spans="2:8" ht="12.75">
      <c r="B1" s="566"/>
      <c r="C1" s="566"/>
      <c r="G1" s="581"/>
      <c r="H1" s="581"/>
    </row>
    <row r="2" spans="2:8" ht="15.75">
      <c r="B2" s="652" t="str">
        <f>'[4]Tabela_8'!B2</f>
        <v>Urząd Miasta Łodzi</v>
      </c>
      <c r="C2" s="652"/>
      <c r="G2" s="581"/>
      <c r="H2" s="581"/>
    </row>
    <row r="3" spans="2:8" ht="18.75" customHeight="1">
      <c r="B3" s="650" t="s">
        <v>570</v>
      </c>
      <c r="C3" s="650"/>
      <c r="D3" s="650"/>
      <c r="E3" s="650"/>
      <c r="F3" s="650"/>
      <c r="G3" s="650"/>
      <c r="H3" s="650"/>
    </row>
    <row r="4" ht="13.5" thickBot="1">
      <c r="H4" s="325" t="s">
        <v>134</v>
      </c>
    </row>
    <row r="5" spans="2:8" ht="66" customHeight="1">
      <c r="B5" s="642" t="s">
        <v>105</v>
      </c>
      <c r="C5" s="646" t="s">
        <v>536</v>
      </c>
      <c r="D5" s="353" t="s">
        <v>571</v>
      </c>
      <c r="E5" s="353" t="s">
        <v>571</v>
      </c>
      <c r="F5" s="644" t="s">
        <v>548</v>
      </c>
      <c r="G5" s="353" t="s">
        <v>572</v>
      </c>
      <c r="H5" s="354" t="s">
        <v>573</v>
      </c>
    </row>
    <row r="6" spans="1:8" ht="18.75" customHeight="1" thickBot="1">
      <c r="A6" s="327"/>
      <c r="B6" s="653"/>
      <c r="C6" s="654"/>
      <c r="D6" s="355" t="str">
        <f>'[4]Tabela_8'!D5</f>
        <v>2020.01.01</v>
      </c>
      <c r="E6" s="355" t="str">
        <f>'[4]Tabela_8'!G5</f>
        <v>2020.12.31</v>
      </c>
      <c r="F6" s="655"/>
      <c r="G6" s="355" t="str">
        <f>E6</f>
        <v>2020.12.31</v>
      </c>
      <c r="H6" s="356" t="str">
        <f>E6</f>
        <v>2020.12.31</v>
      </c>
    </row>
    <row r="7" spans="2:8" ht="13.5" thickBot="1">
      <c r="B7" s="332">
        <v>14</v>
      </c>
      <c r="C7" s="333">
        <v>15</v>
      </c>
      <c r="D7" s="333">
        <v>16</v>
      </c>
      <c r="E7" s="333">
        <v>17</v>
      </c>
      <c r="F7" s="333">
        <v>18</v>
      </c>
      <c r="G7" s="333">
        <v>19</v>
      </c>
      <c r="H7" s="357">
        <v>20</v>
      </c>
    </row>
    <row r="8" spans="2:8" ht="12.75">
      <c r="B8" s="341">
        <f>'[4]Tabela_8'!B8</f>
        <v>1</v>
      </c>
      <c r="C8" s="358" t="str">
        <f>'[4]Tabela_8'!C8</f>
        <v>Łódzka Specjalna Strefa Ekonomiczna S.A.</v>
      </c>
      <c r="D8" s="359">
        <f>'[4]Tabela_8'!AA8</f>
        <v>0</v>
      </c>
      <c r="E8" s="359">
        <f>'[4]Tabela_8'!AB8</f>
        <v>0</v>
      </c>
      <c r="F8" s="359">
        <f>'[4]Tabela_8'!AC8</f>
        <v>0</v>
      </c>
      <c r="G8" s="359">
        <f>'[4]Tabela_8'!AD8</f>
        <v>6369125</v>
      </c>
      <c r="H8" s="360">
        <f>'[4]Tabela_8'!AE8</f>
        <v>6369125</v>
      </c>
    </row>
    <row r="9" spans="2:8" ht="12.75">
      <c r="B9" s="341">
        <f>'[4]Tabela_8'!B9</f>
        <v>2</v>
      </c>
      <c r="C9" s="358" t="str">
        <f>'[4]Tabela_8'!C9</f>
        <v>Łódzki Rynek Hurtowy „Zjazdowa” S. A.</v>
      </c>
      <c r="D9" s="359">
        <f>'[4]Tabela_8'!AA9</f>
        <v>0</v>
      </c>
      <c r="E9" s="359">
        <f>'[4]Tabela_8'!AB9</f>
        <v>0</v>
      </c>
      <c r="F9" s="359">
        <f>'[4]Tabela_8'!AC9</f>
        <v>0</v>
      </c>
      <c r="G9" s="359">
        <f>'[4]Tabela_8'!AD9</f>
        <v>2462303</v>
      </c>
      <c r="H9" s="360">
        <f>'[4]Tabela_8'!AE9</f>
        <v>2462303</v>
      </c>
    </row>
    <row r="10" spans="2:8" ht="12.75">
      <c r="B10" s="341">
        <f>'[4]Tabela_8'!B10</f>
        <v>3</v>
      </c>
      <c r="C10" s="358" t="str">
        <f>'[4]Tabela_8'!C10</f>
        <v>Zakład Wodociągów i Kanalizacji Sp. z o.o.</v>
      </c>
      <c r="D10" s="359">
        <f>'[4]Tabela_8'!AA10</f>
        <v>0</v>
      </c>
      <c r="E10" s="359">
        <f>'[4]Tabela_8'!AB10</f>
        <v>0</v>
      </c>
      <c r="F10" s="359">
        <f>'[4]Tabela_8'!AC10</f>
        <v>0</v>
      </c>
      <c r="G10" s="359">
        <f>'[4]Tabela_8'!AD10</f>
        <v>25544109</v>
      </c>
      <c r="H10" s="360">
        <f>'[4]Tabela_8'!AE10</f>
        <v>25544109</v>
      </c>
    </row>
    <row r="11" spans="2:8" ht="25.5">
      <c r="B11" s="341">
        <f>'[4]Tabela_8'!B11</f>
        <v>4</v>
      </c>
      <c r="C11" s="358" t="str">
        <f>'[4]Tabela_8'!C11</f>
        <v>Miejskie Przedsiębiorstwo Komunikacyjne - Łódź Sp. z o.o.</v>
      </c>
      <c r="D11" s="359">
        <f>'[4]Tabela_8'!AA11</f>
        <v>333152510</v>
      </c>
      <c r="E11" s="359">
        <f>'[4]Tabela_8'!AB11</f>
        <v>394829128</v>
      </c>
      <c r="F11" s="359">
        <f>'[4]Tabela_8'!AC11</f>
        <v>61676618</v>
      </c>
      <c r="G11" s="359">
        <f>'[4]Tabela_8'!AD11</f>
        <v>143764105</v>
      </c>
      <c r="H11" s="360">
        <f>'[4]Tabela_8'!AE11</f>
        <v>150430626</v>
      </c>
    </row>
    <row r="12" spans="2:8" ht="25.5">
      <c r="B12" s="341">
        <f>'[4]Tabela_8'!B12</f>
        <v>5</v>
      </c>
      <c r="C12" s="358" t="str">
        <f>'[4]Tabela_8'!C12</f>
        <v>Miejskie Przedsiębiorstwo Oczyszczania-Łódź Sp. z oo</v>
      </c>
      <c r="D12" s="359">
        <f>'[4]Tabela_8'!AA12</f>
        <v>740870</v>
      </c>
      <c r="E12" s="359">
        <f>'[4]Tabela_8'!AB12</f>
        <v>0</v>
      </c>
      <c r="F12" s="359">
        <f>'[4]Tabela_8'!AC12</f>
        <v>-740870</v>
      </c>
      <c r="G12" s="359">
        <f>'[4]Tabela_8'!AD12</f>
        <v>6713410</v>
      </c>
      <c r="H12" s="360">
        <f>'[4]Tabela_8'!AE12</f>
        <v>7454280</v>
      </c>
    </row>
    <row r="13" spans="2:8" ht="25.5">
      <c r="B13" s="341">
        <f>'[4]Tabela_8'!B13</f>
        <v>6</v>
      </c>
      <c r="C13" s="358" t="str">
        <f>'[4]Tabela_8'!C13</f>
        <v>Widzewskie Towarzystwo Budownictwa Społecznego Sp. z o.o.</v>
      </c>
      <c r="D13" s="359">
        <f>'[4]Tabela_8'!AA13</f>
        <v>0</v>
      </c>
      <c r="E13" s="359">
        <f>'[4]Tabela_8'!AB13</f>
        <v>0</v>
      </c>
      <c r="F13" s="359">
        <f>'[4]Tabela_8'!AC13</f>
        <v>0</v>
      </c>
      <c r="G13" s="359">
        <f>'[4]Tabela_8'!AD13</f>
        <v>54629945</v>
      </c>
      <c r="H13" s="360">
        <f>'[4]Tabela_8'!AE13</f>
        <v>55986745</v>
      </c>
    </row>
    <row r="14" spans="2:8" ht="12.75">
      <c r="B14" s="341">
        <f>'[4]Tabela_8'!B14</f>
        <v>7</v>
      </c>
      <c r="C14" s="358" t="str">
        <f>'[4]Tabela_8'!C14</f>
        <v>Łódzka Spółka Infrastrukturalna Sp. z o.o.</v>
      </c>
      <c r="D14" s="359">
        <f>'[4]Tabela_8'!AA14</f>
        <v>0</v>
      </c>
      <c r="E14" s="359">
        <f>'[4]Tabela_8'!AB14</f>
        <v>0</v>
      </c>
      <c r="F14" s="359">
        <f>'[4]Tabela_8'!AC14</f>
        <v>0</v>
      </c>
      <c r="G14" s="359">
        <f>'[4]Tabela_8'!AD14</f>
        <v>1035141560</v>
      </c>
      <c r="H14" s="360">
        <f>'[4]Tabela_8'!AE14</f>
        <v>1035141560</v>
      </c>
    </row>
    <row r="15" spans="2:8" ht="12.75">
      <c r="B15" s="341">
        <f>'[4]Tabela_8'!B15</f>
        <v>8</v>
      </c>
      <c r="C15" s="358" t="str">
        <f>'[4]Tabela_8'!C15</f>
        <v>Aqua Park Łódź Sp. z o.o</v>
      </c>
      <c r="D15" s="359">
        <f>'[4]Tabela_8'!AA15</f>
        <v>0</v>
      </c>
      <c r="E15" s="359">
        <f>'[4]Tabela_8'!AB15</f>
        <v>0</v>
      </c>
      <c r="F15" s="359">
        <f>'[4]Tabela_8'!AC15</f>
        <v>0</v>
      </c>
      <c r="G15" s="359">
        <f>'[4]Tabela_8'!AD15</f>
        <v>90890000</v>
      </c>
      <c r="H15" s="360">
        <f>'[4]Tabela_8'!AE15</f>
        <v>90890000</v>
      </c>
    </row>
    <row r="16" spans="2:8" ht="12.75">
      <c r="B16" s="341">
        <f>'[4]Tabela_8'!B16</f>
        <v>9</v>
      </c>
      <c r="C16" s="358" t="str">
        <f>'[4]Tabela_8'!C16</f>
        <v>Miejska Arena Kultury i Sportu Sp. z o.o.</v>
      </c>
      <c r="D16" s="359">
        <f>'[4]Tabela_8'!AA16</f>
        <v>16700973</v>
      </c>
      <c r="E16" s="359">
        <f>'[4]Tabela_8'!AB16</f>
        <v>16015056</v>
      </c>
      <c r="F16" s="359">
        <f>'[4]Tabela_8'!AC16</f>
        <v>-685917</v>
      </c>
      <c r="G16" s="359">
        <f>'[4]Tabela_8'!AD16</f>
        <v>2311424</v>
      </c>
      <c r="H16" s="360">
        <f>'[4]Tabela_8'!AE16</f>
        <v>2997341</v>
      </c>
    </row>
    <row r="17" spans="2:8" ht="12.75">
      <c r="B17" s="341">
        <f>'[4]Tabela_8'!B17</f>
        <v>10</v>
      </c>
      <c r="C17" s="358" t="str">
        <f>'[4]Tabela_8'!C17</f>
        <v>EXPO-Łódź Sp. z o.o. (CK-W MTŁ Sp. z o.o.)</v>
      </c>
      <c r="D17" s="359">
        <f>'[4]Tabela_8'!AA17</f>
        <v>24023807</v>
      </c>
      <c r="E17" s="359">
        <f>'[4]Tabela_8'!AB17</f>
        <v>26640794</v>
      </c>
      <c r="F17" s="359">
        <f>'[4]Tabela_8'!AC17</f>
        <v>2616987</v>
      </c>
      <c r="G17" s="359">
        <f>'[4]Tabela_8'!AD17</f>
        <v>28729468</v>
      </c>
      <c r="H17" s="360">
        <f>'[4]Tabela_8'!AE17</f>
        <v>29873481</v>
      </c>
    </row>
    <row r="18" spans="2:8" ht="12.75">
      <c r="B18" s="341">
        <f>'[4]Tabela_8'!B18</f>
        <v>11</v>
      </c>
      <c r="C18" s="358" t="str">
        <f>'[4]Tabela_8'!C18</f>
        <v>Łódzkie Centrum Filmowe Sp. z o.o.</v>
      </c>
      <c r="D18" s="359">
        <f>'[4]Tabela_8'!AA18</f>
        <v>0</v>
      </c>
      <c r="E18" s="359">
        <f>'[4]Tabela_8'!AB18</f>
        <v>0</v>
      </c>
      <c r="F18" s="359">
        <f>'[4]Tabela_8'!AC18</f>
        <v>0</v>
      </c>
      <c r="G18" s="359">
        <f>'[4]Tabela_8'!AD18</f>
        <v>770000</v>
      </c>
      <c r="H18" s="360">
        <f>'[4]Tabela_8'!AE18</f>
        <v>770000</v>
      </c>
    </row>
    <row r="19" spans="2:8" ht="25.5">
      <c r="B19" s="341">
        <f>'[4]Tabela_8'!B19</f>
        <v>12</v>
      </c>
      <c r="C19" s="358" t="str">
        <f>'[4]Tabela_8'!C19</f>
        <v>Zakład Drogownictwa i inżynierii Sp. z o.o. w upadłości</v>
      </c>
      <c r="D19" s="359">
        <f>'[4]Tabela_8'!AA19</f>
        <v>5526500</v>
      </c>
      <c r="E19" s="359">
        <f>'[4]Tabela_8'!AB19</f>
        <v>5526500</v>
      </c>
      <c r="F19" s="359">
        <f>'[4]Tabela_8'!AC19</f>
        <v>0</v>
      </c>
      <c r="G19" s="359">
        <f>'[4]Tabela_8'!AD19</f>
        <v>0</v>
      </c>
      <c r="H19" s="360">
        <f>'[4]Tabela_8'!AE19</f>
        <v>0</v>
      </c>
    </row>
    <row r="20" spans="2:8" ht="25.5">
      <c r="B20" s="341">
        <f>'[4]Tabela_8'!B20</f>
        <v>13</v>
      </c>
      <c r="C20" s="358" t="str">
        <f>'[4]Tabela_8'!C20</f>
        <v>Grupowa oczyszczalnia Ścieków w Łodzi Sp. z o.o.</v>
      </c>
      <c r="D20" s="359">
        <f>'[4]Tabela_8'!AA20</f>
        <v>0</v>
      </c>
      <c r="E20" s="359">
        <f>'[4]Tabela_8'!AB20</f>
        <v>0</v>
      </c>
      <c r="F20" s="359">
        <f>'[4]Tabela_8'!AC20</f>
        <v>0</v>
      </c>
      <c r="G20" s="359">
        <f>'[4]Tabela_8'!AD20</f>
        <v>5967893</v>
      </c>
      <c r="H20" s="360">
        <f>'[4]Tabela_8'!AE20</f>
        <v>5967893</v>
      </c>
    </row>
    <row r="21" spans="2:8" ht="25.5">
      <c r="B21" s="341">
        <f>'[4]Tabela_8'!B21</f>
        <v>14</v>
      </c>
      <c r="C21" s="358" t="str">
        <f>'[4]Tabela_8'!C21</f>
        <v>Port Lotniczy Łódź im. Władysława Reymonta Sp. z o.o.</v>
      </c>
      <c r="D21" s="359">
        <f>'[4]Tabela_8'!AA21</f>
        <v>167387562</v>
      </c>
      <c r="E21" s="359">
        <f>'[4]Tabela_8'!AB21</f>
        <v>186013213</v>
      </c>
      <c r="F21" s="359">
        <f>'[4]Tabela_8'!AC21</f>
        <v>18625651</v>
      </c>
      <c r="G21" s="359">
        <f>'[4]Tabela_8'!AD21</f>
        <v>171891223</v>
      </c>
      <c r="H21" s="360">
        <f>'[4]Tabela_8'!AE21</f>
        <v>172231522</v>
      </c>
    </row>
    <row r="22" spans="2:8" ht="25.5">
      <c r="B22" s="341">
        <f>'[4]Tabela_8'!B22</f>
        <v>15</v>
      </c>
      <c r="C22" s="358" t="str">
        <f>'[4]Tabela_8'!C22</f>
        <v>Bionanopark (Łódzki Regionalny Park Naukowo-Technologiczny Sp. z o.o.</v>
      </c>
      <c r="D22" s="359">
        <f>'[4]Tabela_8'!AA22</f>
        <v>10451390</v>
      </c>
      <c r="E22" s="359">
        <f>'[4]Tabela_8'!AB22</f>
        <v>16280773</v>
      </c>
      <c r="F22" s="359">
        <f>'[4]Tabela_8'!AC22</f>
        <v>5829383</v>
      </c>
      <c r="G22" s="359">
        <f>'[4]Tabela_8'!AD22</f>
        <v>16159334</v>
      </c>
      <c r="H22" s="360">
        <f>'[4]Tabela_8'!AE22</f>
        <v>20329952</v>
      </c>
    </row>
    <row r="23" spans="2:8" ht="25.5">
      <c r="B23" s="341">
        <f>'[4]Tabela_8'!B23</f>
        <v>16</v>
      </c>
      <c r="C23" s="358" t="str">
        <f>'[4]Tabela_8'!C23</f>
        <v>Camerimage Łódź Center Sp. z o.o. w likwidacji</v>
      </c>
      <c r="D23" s="359">
        <f>'[4]Tabela_8'!AA23</f>
        <v>0</v>
      </c>
      <c r="E23" s="359">
        <f>'[4]Tabela_8'!AB23</f>
        <v>0</v>
      </c>
      <c r="F23" s="359">
        <f>'[4]Tabela_8'!AC23</f>
        <v>0</v>
      </c>
      <c r="G23" s="359">
        <f>'[4]Tabela_8'!AD23</f>
        <v>0</v>
      </c>
      <c r="H23" s="360">
        <f>'[4]Tabela_8'!AE23</f>
        <v>0</v>
      </c>
    </row>
    <row r="24" spans="2:8" ht="25.5">
      <c r="B24" s="341">
        <f>'[4]Tabela_8'!B24</f>
        <v>17</v>
      </c>
      <c r="C24" s="358" t="str">
        <f>'[4]Tabela_8'!C24</f>
        <v>Centrum Medyczne im. dr L. Rydygiera Sp. z o.o.</v>
      </c>
      <c r="D24" s="359">
        <f>'[4]Tabela_8'!AA24</f>
        <v>0</v>
      </c>
      <c r="E24" s="359">
        <f>'[4]Tabela_8'!AB24</f>
        <v>0</v>
      </c>
      <c r="F24" s="359">
        <f>'[4]Tabela_8'!AC24</f>
        <v>0</v>
      </c>
      <c r="G24" s="359">
        <f>'[4]Tabela_8'!AD24</f>
        <v>12806000</v>
      </c>
      <c r="H24" s="360">
        <f>'[4]Tabela_8'!AE24</f>
        <v>12806000</v>
      </c>
    </row>
    <row r="25" spans="2:8" ht="25.5">
      <c r="B25" s="341">
        <f>'[4]Tabela_8'!B25</f>
        <v>18</v>
      </c>
      <c r="C25" s="358" t="str">
        <f>'[4]Tabela_8'!C25</f>
        <v>Rosyjski Dom Handloowy Sp. z o.o. (udziały nabyte w drodze spadku)</v>
      </c>
      <c r="D25" s="359">
        <f>'[4]Tabela_8'!AA25</f>
        <v>0</v>
      </c>
      <c r="E25" s="359">
        <f>'[4]Tabela_8'!AB25</f>
        <v>0</v>
      </c>
      <c r="F25" s="359">
        <f>'[4]Tabela_8'!AC25</f>
        <v>0</v>
      </c>
      <c r="G25" s="359">
        <f>'[4]Tabela_8'!AD25</f>
        <v>0</v>
      </c>
      <c r="H25" s="360">
        <f>'[4]Tabela_8'!AE25</f>
        <v>0</v>
      </c>
    </row>
    <row r="26" spans="2:8" ht="12.75">
      <c r="B26" s="341">
        <f>'[4]Tabela_8'!B26</f>
        <v>19</v>
      </c>
      <c r="C26" s="358" t="str">
        <f>'[4]Tabela_8'!C26</f>
        <v>Miejski Ogród Zoologiczny Sp. z o.o.</v>
      </c>
      <c r="D26" s="359">
        <f>'[4]Tabela_8'!AA26</f>
        <v>28961383</v>
      </c>
      <c r="E26" s="359">
        <f>'[4]Tabela_8'!AB26</f>
        <v>37023730</v>
      </c>
      <c r="F26" s="359">
        <f>'[4]Tabela_8'!AC26</f>
        <v>8062347</v>
      </c>
      <c r="G26" s="359">
        <f>'[4]Tabela_8'!AD26</f>
        <v>80218813</v>
      </c>
      <c r="H26" s="360">
        <f>'[4]Tabela_8'!AE26</f>
        <v>88833491</v>
      </c>
    </row>
    <row r="27" spans="2:8" ht="13.5" thickBot="1">
      <c r="B27" s="361">
        <f>'[4]Tabela_8'!B27</f>
        <v>20</v>
      </c>
      <c r="C27" s="362" t="str">
        <f>'[4]Tabela_8'!C27</f>
        <v>Towarzystwo Ubezpieczeń Wzajemnych</v>
      </c>
      <c r="D27" s="363">
        <f>'[4]Tabela_8'!AA27</f>
        <v>0</v>
      </c>
      <c r="E27" s="363">
        <f>'[4]Tabela_8'!AB27</f>
        <v>0</v>
      </c>
      <c r="F27" s="363">
        <f>'[4]Tabela_8'!AC27</f>
        <v>0</v>
      </c>
      <c r="G27" s="363">
        <f>'[4]Tabela_8'!AD27</f>
        <v>100</v>
      </c>
      <c r="H27" s="364">
        <f>'[4]Tabela_8'!AE27</f>
        <v>100</v>
      </c>
    </row>
    <row r="28" spans="2:8" ht="13.5" thickBot="1">
      <c r="B28" s="349"/>
      <c r="C28" s="365" t="s">
        <v>116</v>
      </c>
      <c r="D28" s="351">
        <f>SUM(D8:D27)</f>
        <v>586944995</v>
      </c>
      <c r="E28" s="351">
        <f>SUM(E8:E27)</f>
        <v>682329194</v>
      </c>
      <c r="F28" s="351">
        <f>SUM(F8:F27)</f>
        <v>95384199</v>
      </c>
      <c r="G28" s="351">
        <f>SUM(G8:G27)</f>
        <v>1684368812</v>
      </c>
      <c r="H28" s="352">
        <f>SUM(H8:H27)</f>
        <v>1708088528</v>
      </c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10" ht="15">
      <c r="B33" s="590"/>
      <c r="C33" s="590"/>
      <c r="D33" s="2"/>
      <c r="E33" s="366"/>
      <c r="F33" s="126"/>
      <c r="G33" s="590"/>
      <c r="H33" s="590"/>
      <c r="I33" s="126"/>
      <c r="J33" s="126"/>
    </row>
    <row r="34" spans="2:10" ht="33.75" customHeight="1">
      <c r="B34" s="595"/>
      <c r="C34" s="595"/>
      <c r="D34" s="2"/>
      <c r="E34" s="366"/>
      <c r="F34" s="92"/>
      <c r="G34" s="596"/>
      <c r="H34" s="596"/>
      <c r="I34" s="367"/>
      <c r="J34" s="367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</sheetData>
  <sheetProtection/>
  <mergeCells count="12">
    <mergeCell ref="B33:C33"/>
    <mergeCell ref="G33:H33"/>
    <mergeCell ref="B34:C34"/>
    <mergeCell ref="G34:H34"/>
    <mergeCell ref="B1:C1"/>
    <mergeCell ref="G1:H1"/>
    <mergeCell ref="B2:C2"/>
    <mergeCell ref="G2:H2"/>
    <mergeCell ref="B3:H3"/>
    <mergeCell ref="B5:B6"/>
    <mergeCell ref="C5:C6"/>
    <mergeCell ref="F5:F6"/>
  </mergeCells>
  <printOptions/>
  <pageMargins left="0.7" right="0.7" top="0.75" bottom="0.75" header="0.3" footer="0.3"/>
  <pageSetup horizontalDpi="600" verticalDpi="600" orientation="portrait" paperSize="9" scale="62"/>
</worksheet>
</file>

<file path=xl/worksheets/sheet67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J25" sqref="J25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5.851562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432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83" t="s">
        <v>49</v>
      </c>
      <c r="F7" s="283" t="s">
        <v>50</v>
      </c>
      <c r="G7" s="283" t="s">
        <v>51</v>
      </c>
      <c r="H7" s="283" t="s">
        <v>52</v>
      </c>
      <c r="I7" s="283" t="s">
        <v>49</v>
      </c>
      <c r="J7" s="283" t="s">
        <v>53</v>
      </c>
      <c r="K7" s="283" t="s">
        <v>51</v>
      </c>
      <c r="L7" s="28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3704335440</v>
      </c>
      <c r="E8" s="67">
        <v>0</v>
      </c>
      <c r="F8" s="67">
        <v>906973</v>
      </c>
      <c r="G8" s="67">
        <v>4241899</v>
      </c>
      <c r="H8" s="67">
        <v>0</v>
      </c>
      <c r="I8" s="67">
        <v>0</v>
      </c>
      <c r="J8" s="67">
        <v>120208</v>
      </c>
      <c r="K8" s="67">
        <v>1050707</v>
      </c>
      <c r="L8" s="67">
        <v>0</v>
      </c>
      <c r="M8" s="68">
        <v>3708313397</v>
      </c>
      <c r="N8" s="67">
        <v>1238188226</v>
      </c>
      <c r="O8" s="69">
        <v>2470125171</v>
      </c>
    </row>
    <row r="9" spans="2:15" ht="15">
      <c r="B9" s="70" t="s">
        <v>55</v>
      </c>
      <c r="C9" s="71" t="s">
        <v>56</v>
      </c>
      <c r="D9" s="72">
        <v>201357086</v>
      </c>
      <c r="E9" s="72">
        <v>0</v>
      </c>
      <c r="F9" s="72">
        <v>0</v>
      </c>
      <c r="G9" s="72">
        <v>1615501</v>
      </c>
      <c r="H9" s="72">
        <v>0</v>
      </c>
      <c r="I9" s="72">
        <v>0</v>
      </c>
      <c r="J9" s="72">
        <v>0</v>
      </c>
      <c r="K9" s="72">
        <v>739562</v>
      </c>
      <c r="L9" s="72">
        <v>0</v>
      </c>
      <c r="M9" s="73">
        <v>202233025</v>
      </c>
      <c r="N9" s="72">
        <v>125856</v>
      </c>
      <c r="O9" s="74">
        <v>202107169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3437842982</v>
      </c>
      <c r="E11" s="72">
        <v>0</v>
      </c>
      <c r="F11" s="72">
        <v>883549</v>
      </c>
      <c r="G11" s="72">
        <v>2544365</v>
      </c>
      <c r="H11" s="72">
        <v>0</v>
      </c>
      <c r="I11" s="77">
        <v>0</v>
      </c>
      <c r="J11" s="72">
        <v>0</v>
      </c>
      <c r="K11" s="78">
        <v>307525</v>
      </c>
      <c r="L11" s="72">
        <v>0</v>
      </c>
      <c r="M11" s="73">
        <v>3440963371</v>
      </c>
      <c r="N11" s="72">
        <v>1201294058</v>
      </c>
      <c r="O11" s="74">
        <v>2239669313</v>
      </c>
    </row>
    <row r="12" spans="2:15" ht="15">
      <c r="B12" s="70" t="s">
        <v>61</v>
      </c>
      <c r="C12" s="71" t="s">
        <v>62</v>
      </c>
      <c r="D12" s="72">
        <v>60553425</v>
      </c>
      <c r="E12" s="72">
        <v>0</v>
      </c>
      <c r="F12" s="72">
        <v>0</v>
      </c>
      <c r="G12" s="72">
        <v>71084</v>
      </c>
      <c r="H12" s="72">
        <v>0</v>
      </c>
      <c r="I12" s="72">
        <v>0</v>
      </c>
      <c r="J12" s="67">
        <v>62098</v>
      </c>
      <c r="K12" s="72">
        <v>0</v>
      </c>
      <c r="L12" s="72">
        <v>0</v>
      </c>
      <c r="M12" s="73">
        <v>60562411</v>
      </c>
      <c r="N12" s="72">
        <v>32388460</v>
      </c>
      <c r="O12" s="74">
        <v>28173951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4581947</v>
      </c>
      <c r="E14" s="72">
        <v>0</v>
      </c>
      <c r="F14" s="72">
        <v>23424</v>
      </c>
      <c r="G14" s="72">
        <v>10949</v>
      </c>
      <c r="H14" s="72">
        <v>0</v>
      </c>
      <c r="I14" s="72">
        <v>0</v>
      </c>
      <c r="J14" s="72">
        <v>58110</v>
      </c>
      <c r="K14" s="72">
        <v>3620</v>
      </c>
      <c r="L14" s="72">
        <v>0</v>
      </c>
      <c r="M14" s="73">
        <v>4554590</v>
      </c>
      <c r="N14" s="72">
        <v>4379852</v>
      </c>
      <c r="O14" s="74">
        <v>174738</v>
      </c>
    </row>
    <row r="15" spans="2:15" ht="15">
      <c r="B15" s="79" t="s">
        <v>18</v>
      </c>
      <c r="C15" s="80" t="s">
        <v>67</v>
      </c>
      <c r="D15" s="72">
        <v>32626425</v>
      </c>
      <c r="E15" s="72">
        <v>0</v>
      </c>
      <c r="F15" s="72">
        <v>318104</v>
      </c>
      <c r="G15" s="72">
        <v>10354820</v>
      </c>
      <c r="H15" s="72">
        <v>0</v>
      </c>
      <c r="I15" s="72">
        <v>0</v>
      </c>
      <c r="J15" s="72">
        <v>0</v>
      </c>
      <c r="K15" s="72">
        <v>2853922</v>
      </c>
      <c r="L15" s="72">
        <v>0</v>
      </c>
      <c r="M15" s="73">
        <v>40445427</v>
      </c>
      <c r="N15" s="72">
        <v>0</v>
      </c>
      <c r="O15" s="74">
        <v>40445427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23738586</v>
      </c>
      <c r="E17" s="76">
        <v>0</v>
      </c>
      <c r="F17" s="76">
        <v>5271</v>
      </c>
      <c r="G17" s="76">
        <v>14500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23758357</v>
      </c>
      <c r="N17" s="76">
        <v>23743857</v>
      </c>
      <c r="O17" s="85">
        <v>14500</v>
      </c>
    </row>
    <row r="18" spans="2:15" ht="15.75" thickBot="1">
      <c r="B18" s="586" t="s">
        <v>70</v>
      </c>
      <c r="C18" s="587"/>
      <c r="D18" s="86">
        <v>3760700451</v>
      </c>
      <c r="E18" s="86">
        <v>0</v>
      </c>
      <c r="F18" s="86">
        <v>1230348</v>
      </c>
      <c r="G18" s="86">
        <v>14611219</v>
      </c>
      <c r="H18" s="86">
        <v>0</v>
      </c>
      <c r="I18" s="86">
        <v>0</v>
      </c>
      <c r="J18" s="86">
        <v>120208</v>
      </c>
      <c r="K18" s="86">
        <v>3904629</v>
      </c>
      <c r="L18" s="86">
        <v>0</v>
      </c>
      <c r="M18" s="86">
        <v>3772517181</v>
      </c>
      <c r="N18" s="86">
        <v>1261932083</v>
      </c>
      <c r="O18" s="87">
        <v>2510585098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11096179</v>
      </c>
      <c r="H19" s="88" t="s">
        <v>72</v>
      </c>
      <c r="I19" s="88" t="s">
        <v>72</v>
      </c>
      <c r="J19" s="88" t="s">
        <v>72</v>
      </c>
      <c r="K19" s="89">
        <v>307525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53"/>
  <sheetViews>
    <sheetView showGridLines="0" showOutlineSymbols="0" zoomScalePageLayoutView="0" workbookViewId="0" topLeftCell="A22">
      <selection activeCell="L46" sqref="L46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432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574</v>
      </c>
      <c r="D9" s="143">
        <v>895</v>
      </c>
      <c r="E9" s="143">
        <v>0</v>
      </c>
      <c r="F9" s="143">
        <v>0</v>
      </c>
      <c r="G9" s="143">
        <v>895</v>
      </c>
      <c r="H9" s="144">
        <v>0</v>
      </c>
      <c r="I9" s="264"/>
    </row>
    <row r="10" spans="1:9" ht="25.5">
      <c r="A10" s="130"/>
      <c r="B10" s="265">
        <v>2</v>
      </c>
      <c r="C10" s="266" t="s">
        <v>575</v>
      </c>
      <c r="D10" s="147">
        <v>3228</v>
      </c>
      <c r="E10" s="147">
        <v>0</v>
      </c>
      <c r="F10" s="147">
        <v>0</v>
      </c>
      <c r="G10" s="147">
        <v>3228</v>
      </c>
      <c r="H10" s="148">
        <v>0</v>
      </c>
      <c r="I10" s="264"/>
    </row>
    <row r="11" spans="1:9" ht="25.5">
      <c r="A11" s="130"/>
      <c r="B11" s="265">
        <v>3</v>
      </c>
      <c r="C11" s="266" t="s">
        <v>576</v>
      </c>
      <c r="D11" s="147">
        <v>895</v>
      </c>
      <c r="E11" s="147">
        <v>0</v>
      </c>
      <c r="F11" s="147">
        <v>0</v>
      </c>
      <c r="G11" s="147">
        <v>895</v>
      </c>
      <c r="H11" s="148">
        <v>0</v>
      </c>
      <c r="I11" s="264"/>
    </row>
    <row r="12" spans="1:9" ht="25.5">
      <c r="A12" s="130"/>
      <c r="B12" s="265">
        <v>4</v>
      </c>
      <c r="C12" s="266" t="s">
        <v>577</v>
      </c>
      <c r="D12" s="147">
        <v>895</v>
      </c>
      <c r="E12" s="147">
        <v>0</v>
      </c>
      <c r="F12" s="147">
        <v>0</v>
      </c>
      <c r="G12" s="147">
        <v>895</v>
      </c>
      <c r="H12" s="148">
        <v>0</v>
      </c>
      <c r="I12" s="264"/>
    </row>
    <row r="13" spans="1:9" ht="25.5">
      <c r="A13" s="130"/>
      <c r="B13" s="265">
        <v>5</v>
      </c>
      <c r="C13" s="266" t="s">
        <v>578</v>
      </c>
      <c r="D13" s="147">
        <v>895</v>
      </c>
      <c r="E13" s="147">
        <v>0</v>
      </c>
      <c r="F13" s="147">
        <v>0</v>
      </c>
      <c r="G13" s="147">
        <v>895</v>
      </c>
      <c r="H13" s="148">
        <v>0</v>
      </c>
      <c r="I13" s="264"/>
    </row>
    <row r="14" spans="1:9" ht="25.5">
      <c r="A14" s="130"/>
      <c r="B14" s="265">
        <v>6</v>
      </c>
      <c r="C14" s="266" t="s">
        <v>579</v>
      </c>
      <c r="D14" s="147">
        <v>895</v>
      </c>
      <c r="E14" s="147">
        <v>0</v>
      </c>
      <c r="F14" s="147">
        <v>0</v>
      </c>
      <c r="G14" s="147">
        <v>895</v>
      </c>
      <c r="H14" s="148">
        <v>0</v>
      </c>
      <c r="I14" s="264"/>
    </row>
    <row r="15" spans="1:9" ht="25.5">
      <c r="A15" s="130"/>
      <c r="B15" s="265">
        <v>7</v>
      </c>
      <c r="C15" s="266" t="s">
        <v>580</v>
      </c>
      <c r="D15" s="147">
        <v>895</v>
      </c>
      <c r="E15" s="147">
        <v>0</v>
      </c>
      <c r="F15" s="147">
        <v>0</v>
      </c>
      <c r="G15" s="147">
        <v>895</v>
      </c>
      <c r="H15" s="148">
        <v>0</v>
      </c>
      <c r="I15" s="264"/>
    </row>
    <row r="16" spans="1:9" ht="25.5">
      <c r="A16" s="130"/>
      <c r="B16" s="265">
        <v>8</v>
      </c>
      <c r="C16" s="266" t="s">
        <v>581</v>
      </c>
      <c r="D16" s="147">
        <v>895</v>
      </c>
      <c r="E16" s="147">
        <v>0</v>
      </c>
      <c r="F16" s="147">
        <v>0</v>
      </c>
      <c r="G16" s="147">
        <v>895</v>
      </c>
      <c r="H16" s="148">
        <v>0</v>
      </c>
      <c r="I16" s="264"/>
    </row>
    <row r="17" spans="1:9" ht="25.5">
      <c r="A17" s="130"/>
      <c r="B17" s="265">
        <v>9</v>
      </c>
      <c r="C17" s="266" t="s">
        <v>582</v>
      </c>
      <c r="D17" s="147">
        <v>895</v>
      </c>
      <c r="E17" s="147">
        <v>0</v>
      </c>
      <c r="F17" s="147">
        <v>0</v>
      </c>
      <c r="G17" s="147">
        <v>895</v>
      </c>
      <c r="H17" s="148">
        <v>0</v>
      </c>
      <c r="I17" s="264"/>
    </row>
    <row r="18" spans="1:9" ht="25.5">
      <c r="A18" s="130"/>
      <c r="B18" s="265">
        <v>10</v>
      </c>
      <c r="C18" s="266" t="s">
        <v>583</v>
      </c>
      <c r="D18" s="147">
        <v>895</v>
      </c>
      <c r="E18" s="147">
        <v>0</v>
      </c>
      <c r="F18" s="147">
        <v>0</v>
      </c>
      <c r="G18" s="147">
        <v>895</v>
      </c>
      <c r="H18" s="148">
        <v>0</v>
      </c>
      <c r="I18" s="264"/>
    </row>
    <row r="19" spans="1:9" ht="25.5">
      <c r="A19" s="130"/>
      <c r="B19" s="265">
        <v>11</v>
      </c>
      <c r="C19" s="266" t="s">
        <v>584</v>
      </c>
      <c r="D19" s="147">
        <v>895</v>
      </c>
      <c r="E19" s="147">
        <v>0</v>
      </c>
      <c r="F19" s="147">
        <v>0</v>
      </c>
      <c r="G19" s="147">
        <v>895</v>
      </c>
      <c r="H19" s="148">
        <v>0</v>
      </c>
      <c r="I19" s="264"/>
    </row>
    <row r="20" spans="1:9" ht="25.5">
      <c r="A20" s="130"/>
      <c r="B20" s="265">
        <v>12</v>
      </c>
      <c r="C20" s="266" t="s">
        <v>585</v>
      </c>
      <c r="D20" s="147">
        <v>895</v>
      </c>
      <c r="E20" s="147">
        <v>0</v>
      </c>
      <c r="F20" s="147">
        <v>0</v>
      </c>
      <c r="G20" s="147">
        <v>895</v>
      </c>
      <c r="H20" s="148">
        <v>0</v>
      </c>
      <c r="I20" s="264"/>
    </row>
    <row r="21" spans="1:9" ht="15">
      <c r="A21" s="130"/>
      <c r="B21" s="265">
        <v>13</v>
      </c>
      <c r="C21" s="266" t="s">
        <v>586</v>
      </c>
      <c r="D21" s="147">
        <v>895</v>
      </c>
      <c r="E21" s="147">
        <v>0</v>
      </c>
      <c r="F21" s="147">
        <v>0</v>
      </c>
      <c r="G21" s="147">
        <v>895</v>
      </c>
      <c r="H21" s="148">
        <v>0</v>
      </c>
      <c r="I21" s="264"/>
    </row>
    <row r="22" spans="1:9" ht="15">
      <c r="A22" s="130"/>
      <c r="B22" s="265">
        <v>14</v>
      </c>
      <c r="C22" s="266" t="s">
        <v>587</v>
      </c>
      <c r="D22" s="147">
        <v>895</v>
      </c>
      <c r="E22" s="147">
        <v>0</v>
      </c>
      <c r="F22" s="147">
        <v>0</v>
      </c>
      <c r="G22" s="147">
        <v>895</v>
      </c>
      <c r="H22" s="148">
        <v>0</v>
      </c>
      <c r="I22" s="264"/>
    </row>
    <row r="23" spans="1:9" ht="15">
      <c r="A23" s="130"/>
      <c r="B23" s="265">
        <v>15</v>
      </c>
      <c r="C23" s="266" t="s">
        <v>588</v>
      </c>
      <c r="D23" s="147">
        <v>895</v>
      </c>
      <c r="E23" s="147">
        <v>0</v>
      </c>
      <c r="F23" s="147">
        <v>0</v>
      </c>
      <c r="G23" s="147">
        <v>895</v>
      </c>
      <c r="H23" s="148">
        <v>0</v>
      </c>
      <c r="I23" s="264"/>
    </row>
    <row r="24" spans="1:9" ht="15">
      <c r="A24" s="130"/>
      <c r="B24" s="265">
        <v>16</v>
      </c>
      <c r="C24" s="266" t="s">
        <v>589</v>
      </c>
      <c r="D24" s="147">
        <v>895</v>
      </c>
      <c r="E24" s="147">
        <v>0</v>
      </c>
      <c r="F24" s="147">
        <v>0</v>
      </c>
      <c r="G24" s="147">
        <v>895</v>
      </c>
      <c r="H24" s="148">
        <v>0</v>
      </c>
      <c r="I24" s="264"/>
    </row>
    <row r="25" spans="1:9" ht="15">
      <c r="A25" s="130"/>
      <c r="B25" s="265">
        <v>17</v>
      </c>
      <c r="C25" s="266" t="s">
        <v>590</v>
      </c>
      <c r="D25" s="147">
        <v>895</v>
      </c>
      <c r="E25" s="147">
        <v>0</v>
      </c>
      <c r="F25" s="147">
        <v>0</v>
      </c>
      <c r="G25" s="147">
        <v>895</v>
      </c>
      <c r="H25" s="148">
        <v>0</v>
      </c>
      <c r="I25" s="264"/>
    </row>
    <row r="26" spans="1:9" ht="15">
      <c r="A26" s="130"/>
      <c r="B26" s="265">
        <v>18</v>
      </c>
      <c r="C26" s="266" t="s">
        <v>591</v>
      </c>
      <c r="D26" s="147">
        <v>895</v>
      </c>
      <c r="E26" s="147">
        <v>0</v>
      </c>
      <c r="F26" s="147">
        <v>0</v>
      </c>
      <c r="G26" s="147">
        <v>895</v>
      </c>
      <c r="H26" s="148">
        <v>0</v>
      </c>
      <c r="I26" s="264"/>
    </row>
    <row r="27" spans="1:9" ht="15">
      <c r="A27" s="130"/>
      <c r="B27" s="265">
        <v>19</v>
      </c>
      <c r="C27" s="266" t="s">
        <v>592</v>
      </c>
      <c r="D27" s="147">
        <v>895</v>
      </c>
      <c r="E27" s="147">
        <v>0</v>
      </c>
      <c r="F27" s="147">
        <v>0</v>
      </c>
      <c r="G27" s="147">
        <v>895</v>
      </c>
      <c r="H27" s="148">
        <v>0</v>
      </c>
      <c r="I27" s="264"/>
    </row>
    <row r="28" spans="1:9" ht="15">
      <c r="A28" s="130"/>
      <c r="B28" s="265">
        <v>20</v>
      </c>
      <c r="C28" s="266" t="s">
        <v>593</v>
      </c>
      <c r="D28" s="147">
        <v>895</v>
      </c>
      <c r="E28" s="147">
        <v>0</v>
      </c>
      <c r="F28" s="147">
        <v>0</v>
      </c>
      <c r="G28" s="147">
        <v>895</v>
      </c>
      <c r="H28" s="148">
        <v>0</v>
      </c>
      <c r="I28" s="264"/>
    </row>
    <row r="29" spans="1:9" ht="15">
      <c r="A29" s="130"/>
      <c r="B29" s="265">
        <v>21</v>
      </c>
      <c r="C29" s="266" t="s">
        <v>594</v>
      </c>
      <c r="D29" s="147">
        <v>895</v>
      </c>
      <c r="E29" s="147">
        <v>0</v>
      </c>
      <c r="F29" s="147">
        <v>0</v>
      </c>
      <c r="G29" s="147">
        <v>895</v>
      </c>
      <c r="H29" s="148">
        <v>0</v>
      </c>
      <c r="I29" s="264"/>
    </row>
    <row r="30" spans="1:9" ht="15">
      <c r="A30" s="130"/>
      <c r="B30" s="265">
        <v>22</v>
      </c>
      <c r="C30" s="266" t="s">
        <v>595</v>
      </c>
      <c r="D30" s="147">
        <v>895</v>
      </c>
      <c r="E30" s="147">
        <v>0</v>
      </c>
      <c r="F30" s="147">
        <v>0</v>
      </c>
      <c r="G30" s="147">
        <v>895</v>
      </c>
      <c r="H30" s="148">
        <v>0</v>
      </c>
      <c r="I30" s="264"/>
    </row>
    <row r="31" spans="1:9" ht="25.5">
      <c r="A31" s="130"/>
      <c r="B31" s="265">
        <v>23</v>
      </c>
      <c r="C31" s="266" t="s">
        <v>459</v>
      </c>
      <c r="D31" s="147">
        <v>297680</v>
      </c>
      <c r="E31" s="147">
        <v>0</v>
      </c>
      <c r="F31" s="147">
        <v>0</v>
      </c>
      <c r="G31" s="147">
        <v>297680</v>
      </c>
      <c r="H31" s="148">
        <v>0</v>
      </c>
      <c r="I31" s="264"/>
    </row>
    <row r="32" spans="1:9" ht="15">
      <c r="A32" s="130"/>
      <c r="B32" s="265">
        <v>24</v>
      </c>
      <c r="C32" s="266" t="s">
        <v>596</v>
      </c>
      <c r="D32" s="147">
        <v>11201</v>
      </c>
      <c r="E32" s="147">
        <v>0</v>
      </c>
      <c r="F32" s="147">
        <v>0</v>
      </c>
      <c r="G32" s="147">
        <v>11201</v>
      </c>
      <c r="H32" s="148">
        <v>0</v>
      </c>
      <c r="I32" s="264"/>
    </row>
    <row r="33" spans="1:9" ht="15.75" thickBot="1">
      <c r="A33" s="130"/>
      <c r="B33" s="267">
        <v>25</v>
      </c>
      <c r="C33" s="268" t="s">
        <v>116</v>
      </c>
      <c r="D33" s="151">
        <v>330904</v>
      </c>
      <c r="E33" s="151">
        <v>0</v>
      </c>
      <c r="F33" s="151">
        <v>0</v>
      </c>
      <c r="G33" s="151">
        <v>330904</v>
      </c>
      <c r="H33" s="152">
        <v>0</v>
      </c>
      <c r="I33" s="264"/>
    </row>
    <row r="34" spans="2:8" ht="15">
      <c r="B34" s="269"/>
      <c r="C34" s="269"/>
      <c r="D34" s="269"/>
      <c r="E34" s="269"/>
      <c r="F34" s="269"/>
      <c r="G34" s="269"/>
      <c r="H34" s="269"/>
    </row>
    <row r="36" spans="3:8" ht="15">
      <c r="C36" s="126"/>
      <c r="D36" s="126"/>
      <c r="E36" s="126"/>
      <c r="F36" s="126"/>
      <c r="G36" s="590"/>
      <c r="H36" s="590"/>
    </row>
    <row r="37" spans="3:8" ht="34.5" customHeight="1">
      <c r="C37" s="157"/>
      <c r="D37" s="282"/>
      <c r="E37" s="157"/>
      <c r="F37" s="282"/>
      <c r="G37" s="596"/>
      <c r="H37" s="596"/>
    </row>
    <row r="52" ht="15.75" customHeight="1"/>
    <row r="53" spans="1:9" ht="15">
      <c r="A53" s="130"/>
      <c r="B53" s="161"/>
      <c r="C53" s="161"/>
      <c r="D53" s="161"/>
      <c r="E53" s="161"/>
      <c r="F53" s="161"/>
      <c r="G53" s="161"/>
      <c r="H53" s="161"/>
      <c r="I53" s="130"/>
    </row>
  </sheetData>
  <sheetProtection/>
  <mergeCells count="4">
    <mergeCell ref="B2:C3"/>
    <mergeCell ref="B5:H5"/>
    <mergeCell ref="G36:H36"/>
    <mergeCell ref="G37:H37"/>
  </mergeCells>
  <printOptions/>
  <pageMargins left="0.7" right="0.7" top="0.75" bottom="0.75" header="0.3" footer="0.3"/>
  <pageSetup horizontalDpi="600" verticalDpi="600" orientation="portrait" scale="5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OutlineSymbols="0" zoomScalePageLayoutView="0" workbookViewId="0" topLeftCell="A1">
      <selection activeCell="I27" sqref="I2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432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459</v>
      </c>
      <c r="D9" s="143">
        <v>560972052</v>
      </c>
      <c r="E9" s="143">
        <v>0</v>
      </c>
      <c r="F9" s="143">
        <v>0</v>
      </c>
      <c r="G9" s="143">
        <v>560972052</v>
      </c>
      <c r="H9" s="144">
        <v>350442389</v>
      </c>
      <c r="I9" s="264"/>
    </row>
    <row r="10" spans="1:9" ht="15">
      <c r="A10" s="130"/>
      <c r="B10" s="265">
        <v>2</v>
      </c>
      <c r="C10" s="266" t="s">
        <v>116</v>
      </c>
      <c r="D10" s="147">
        <v>560972052</v>
      </c>
      <c r="E10" s="147">
        <v>0</v>
      </c>
      <c r="F10" s="147">
        <v>0</v>
      </c>
      <c r="G10" s="147">
        <v>560972052</v>
      </c>
      <c r="H10" s="148">
        <v>350442389</v>
      </c>
      <c r="I10" s="264"/>
    </row>
    <row r="11" spans="1:9" ht="3" customHeight="1" thickBot="1">
      <c r="A11" s="130"/>
      <c r="B11" s="267"/>
      <c r="C11" s="268"/>
      <c r="D11" s="151"/>
      <c r="E11" s="151"/>
      <c r="F11" s="151"/>
      <c r="G11" s="151"/>
      <c r="H11" s="152"/>
      <c r="I11" s="264"/>
    </row>
    <row r="12" spans="2:8" ht="15">
      <c r="B12" s="269"/>
      <c r="C12" s="269"/>
      <c r="D12" s="269"/>
      <c r="E12" s="269"/>
      <c r="F12" s="269"/>
      <c r="G12" s="269"/>
      <c r="H12" s="269"/>
    </row>
    <row r="14" spans="3:8" ht="15">
      <c r="C14" s="126"/>
      <c r="D14" s="126"/>
      <c r="E14" s="126"/>
      <c r="F14" s="126"/>
      <c r="G14" s="590"/>
      <c r="H14" s="590"/>
    </row>
    <row r="15" spans="3:8" ht="34.5" customHeight="1">
      <c r="C15" s="157"/>
      <c r="D15" s="282"/>
      <c r="E15" s="157"/>
      <c r="F15" s="282"/>
      <c r="G15" s="596"/>
      <c r="H15" s="596"/>
    </row>
    <row r="30" ht="15.75" customHeight="1"/>
    <row r="31" spans="1:9" ht="15">
      <c r="A31" s="130"/>
      <c r="B31" s="161"/>
      <c r="C31" s="161"/>
      <c r="D31" s="161"/>
      <c r="E31" s="161"/>
      <c r="F31" s="161"/>
      <c r="G31" s="161"/>
      <c r="H31" s="161"/>
      <c r="I31" s="130"/>
    </row>
  </sheetData>
  <sheetProtection/>
  <mergeCells count="4">
    <mergeCell ref="B2:C3"/>
    <mergeCell ref="B5:H5"/>
    <mergeCell ref="G14:H14"/>
    <mergeCell ref="G15:H15"/>
  </mergeCells>
  <printOptions/>
  <pageMargins left="0.7" right="0.7" top="0.75" bottom="0.75" header="0.3" footer="0.3"/>
  <pageSetup horizontalDpi="600" verticalDpi="600" orientation="portrait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showGridLines="0" showOutlineSymbols="0" zoomScalePageLayoutView="0" workbookViewId="0" topLeftCell="A1">
      <selection activeCell="F25" sqref="F25"/>
    </sheetView>
  </sheetViews>
  <sheetFormatPr defaultColWidth="9.140625" defaultRowHeight="15"/>
  <cols>
    <col min="1" max="2" width="4.421875" style="2" customWidth="1"/>
    <col min="3" max="3" width="39.421875" style="2" customWidth="1"/>
    <col min="4" max="4" width="18.8515625" style="2" customWidth="1"/>
    <col min="5" max="5" width="18.57421875" style="2" customWidth="1"/>
    <col min="6" max="6" width="17.57421875" style="2" customWidth="1"/>
    <col min="7" max="7" width="18.7109375" style="2" customWidth="1"/>
    <col min="8" max="8" width="4.8515625" style="2" customWidth="1"/>
    <col min="9" max="16384" width="9.140625" style="2" customWidth="1"/>
  </cols>
  <sheetData>
    <row r="2" spans="1:8" ht="15">
      <c r="A2" s="130"/>
      <c r="B2" s="130"/>
      <c r="C2" s="130"/>
      <c r="D2" s="130"/>
      <c r="E2" s="130"/>
      <c r="F2" s="130"/>
      <c r="G2" s="130"/>
      <c r="H2" s="130"/>
    </row>
    <row r="3" spans="1:8" ht="13.5" customHeight="1">
      <c r="A3" s="130"/>
      <c r="B3" s="626" t="s">
        <v>130</v>
      </c>
      <c r="C3" s="626"/>
      <c r="D3" s="626"/>
      <c r="E3" s="626"/>
      <c r="F3" s="626"/>
      <c r="G3" s="626"/>
      <c r="H3" s="130"/>
    </row>
    <row r="4" spans="1:8" ht="3" customHeight="1" thickBot="1">
      <c r="A4" s="130"/>
      <c r="B4" s="133"/>
      <c r="C4" s="133"/>
      <c r="D4" s="133"/>
      <c r="E4" s="133"/>
      <c r="F4" s="133"/>
      <c r="G4" s="132"/>
      <c r="H4" s="130"/>
    </row>
    <row r="5" spans="1:8" ht="15">
      <c r="A5" s="130"/>
      <c r="B5" s="627" t="s">
        <v>105</v>
      </c>
      <c r="C5" s="629" t="s">
        <v>117</v>
      </c>
      <c r="D5" s="631" t="s">
        <v>118</v>
      </c>
      <c r="E5" s="632"/>
      <c r="F5" s="162" t="s">
        <v>119</v>
      </c>
      <c r="G5" s="163" t="s">
        <v>6</v>
      </c>
      <c r="H5" s="130"/>
    </row>
    <row r="6" spans="1:8" ht="15">
      <c r="A6" s="130"/>
      <c r="B6" s="628"/>
      <c r="C6" s="630"/>
      <c r="D6" s="164" t="s">
        <v>9</v>
      </c>
      <c r="E6" s="165" t="s">
        <v>10</v>
      </c>
      <c r="F6" s="166" t="s">
        <v>120</v>
      </c>
      <c r="G6" s="167" t="s">
        <v>121</v>
      </c>
      <c r="H6" s="130"/>
    </row>
    <row r="7" spans="1:8" ht="11.25" customHeight="1">
      <c r="A7" s="130"/>
      <c r="B7" s="168">
        <v>1</v>
      </c>
      <c r="C7" s="169">
        <v>2</v>
      </c>
      <c r="D7" s="169">
        <v>3</v>
      </c>
      <c r="E7" s="169">
        <v>4</v>
      </c>
      <c r="F7" s="170">
        <v>5</v>
      </c>
      <c r="G7" s="171">
        <v>6</v>
      </c>
      <c r="H7" s="130"/>
    </row>
    <row r="8" spans="1:8" ht="15" customHeight="1">
      <c r="A8" s="130"/>
      <c r="B8" s="633">
        <v>1</v>
      </c>
      <c r="C8" s="172" t="s">
        <v>122</v>
      </c>
      <c r="D8" s="173"/>
      <c r="E8" s="174"/>
      <c r="F8" s="173"/>
      <c r="G8" s="175"/>
      <c r="H8" s="130"/>
    </row>
    <row r="9" spans="1:8" ht="15.75" customHeight="1">
      <c r="A9" s="130"/>
      <c r="B9" s="634"/>
      <c r="C9" s="176" t="s">
        <v>123</v>
      </c>
      <c r="D9" s="177">
        <v>23258112488</v>
      </c>
      <c r="E9" s="178">
        <v>24694990250</v>
      </c>
      <c r="F9" s="177">
        <f>E9-D9</f>
        <v>1436877762</v>
      </c>
      <c r="G9" s="179">
        <f>E9/D9*100</f>
        <v>106.17796376529418</v>
      </c>
      <c r="H9" s="130"/>
    </row>
    <row r="10" spans="1:8" ht="14.25" customHeight="1">
      <c r="A10" s="130"/>
      <c r="B10" s="635"/>
      <c r="C10" s="180" t="s">
        <v>124</v>
      </c>
      <c r="D10" s="181">
        <v>18602345726</v>
      </c>
      <c r="E10" s="182">
        <v>19689637468</v>
      </c>
      <c r="F10" s="181">
        <f>E10-D10</f>
        <v>1087291742</v>
      </c>
      <c r="G10" s="183">
        <f>E10/D10*100</f>
        <v>105.84491739920907</v>
      </c>
      <c r="H10" s="130"/>
    </row>
    <row r="11" spans="1:8" ht="41.25" customHeight="1">
      <c r="A11" s="154"/>
      <c r="B11" s="633">
        <v>2</v>
      </c>
      <c r="C11" s="184" t="s">
        <v>125</v>
      </c>
      <c r="D11" s="185"/>
      <c r="E11" s="185"/>
      <c r="F11" s="185"/>
      <c r="G11" s="186"/>
      <c r="H11" s="154"/>
    </row>
    <row r="12" spans="1:8" ht="18" customHeight="1">
      <c r="A12" s="154"/>
      <c r="B12" s="634"/>
      <c r="C12" s="187" t="s">
        <v>123</v>
      </c>
      <c r="D12" s="188">
        <v>17379863799</v>
      </c>
      <c r="E12" s="188">
        <v>17540989057</v>
      </c>
      <c r="F12" s="188">
        <f>E12-D12</f>
        <v>161125258</v>
      </c>
      <c r="G12" s="189">
        <f>E12/D12*100</f>
        <v>100.9270800960435</v>
      </c>
      <c r="H12" s="154"/>
    </row>
    <row r="13" spans="1:8" ht="15">
      <c r="A13" s="154"/>
      <c r="B13" s="635"/>
      <c r="C13" s="190" t="s">
        <v>124</v>
      </c>
      <c r="D13" s="191">
        <v>12724097037</v>
      </c>
      <c r="E13" s="191">
        <v>12535636275</v>
      </c>
      <c r="F13" s="191">
        <f>E13-D13</f>
        <v>-188460762</v>
      </c>
      <c r="G13" s="192">
        <f>E13/D13*100</f>
        <v>98.51886729995864</v>
      </c>
      <c r="H13" s="154"/>
    </row>
    <row r="14" spans="1:8" ht="15">
      <c r="A14" s="154"/>
      <c r="B14" s="193">
        <v>3</v>
      </c>
      <c r="C14" s="194" t="s">
        <v>126</v>
      </c>
      <c r="D14" s="195">
        <v>682679</v>
      </c>
      <c r="E14" s="195">
        <v>682679</v>
      </c>
      <c r="F14" s="196"/>
      <c r="G14" s="197"/>
      <c r="H14" s="154"/>
    </row>
    <row r="15" spans="1:8" ht="45">
      <c r="A15" s="155"/>
      <c r="B15" s="622">
        <v>4</v>
      </c>
      <c r="C15" s="198" t="s">
        <v>127</v>
      </c>
      <c r="D15" s="199"/>
      <c r="E15" s="199"/>
      <c r="F15" s="199"/>
      <c r="G15" s="200"/>
      <c r="H15" s="155"/>
    </row>
    <row r="16" spans="2:7" ht="15">
      <c r="B16" s="623"/>
      <c r="C16" s="201" t="s">
        <v>123</v>
      </c>
      <c r="D16" s="202">
        <f>D9/D14</f>
        <v>34068.88521252302</v>
      </c>
      <c r="E16" s="202">
        <f>E9/E14</f>
        <v>36173.64859619235</v>
      </c>
      <c r="F16" s="202">
        <f>E16-D16</f>
        <v>2104.763383669335</v>
      </c>
      <c r="G16" s="203">
        <f>E16/D16*100</f>
        <v>106.17796376529415</v>
      </c>
    </row>
    <row r="17" spans="2:7" ht="15">
      <c r="B17" s="623"/>
      <c r="C17" s="204" t="s">
        <v>124</v>
      </c>
      <c r="D17" s="205">
        <f>D10/D14</f>
        <v>27249.037579887474</v>
      </c>
      <c r="E17" s="202">
        <f>E10/E14</f>
        <v>28841.721318511336</v>
      </c>
      <c r="F17" s="202">
        <f>E17-D17</f>
        <v>1592.6837386238622</v>
      </c>
      <c r="G17" s="203">
        <f>E17/D17*100</f>
        <v>105.84491739920907</v>
      </c>
    </row>
    <row r="18" spans="2:7" ht="15">
      <c r="B18" s="624"/>
      <c r="C18" s="206" t="s">
        <v>128</v>
      </c>
      <c r="D18" s="207">
        <f>D17/D16*100</f>
        <v>79.98218142421429</v>
      </c>
      <c r="E18" s="208">
        <f>E17/E16*100</f>
        <v>79.73130286212606</v>
      </c>
      <c r="F18" s="209"/>
      <c r="G18" s="210"/>
    </row>
    <row r="19" spans="2:7" ht="71.25">
      <c r="B19" s="622">
        <v>5</v>
      </c>
      <c r="C19" s="198" t="s">
        <v>129</v>
      </c>
      <c r="D19" s="199"/>
      <c r="E19" s="199"/>
      <c r="F19" s="199"/>
      <c r="G19" s="200"/>
    </row>
    <row r="20" spans="2:7" ht="15">
      <c r="B20" s="623"/>
      <c r="C20" s="201" t="s">
        <v>123</v>
      </c>
      <c r="D20" s="202">
        <f>D12/D14</f>
        <v>25458.324921375934</v>
      </c>
      <c r="E20" s="202">
        <f>E12/E14</f>
        <v>25694.343984508094</v>
      </c>
      <c r="F20" s="202">
        <f>E20-D20</f>
        <v>236.01906313216023</v>
      </c>
      <c r="G20" s="203">
        <f>E20/D20*100</f>
        <v>100.9270800960435</v>
      </c>
    </row>
    <row r="21" spans="2:7" ht="15">
      <c r="B21" s="623"/>
      <c r="C21" s="204" t="s">
        <v>124</v>
      </c>
      <c r="D21" s="205">
        <f>D13/D14</f>
        <v>18638.47728874039</v>
      </c>
      <c r="E21" s="205">
        <f>E13/E14</f>
        <v>18362.416706827073</v>
      </c>
      <c r="F21" s="202">
        <f>E21-D21</f>
        <v>-276.0605819133161</v>
      </c>
      <c r="G21" s="203">
        <f>E21/D21*100</f>
        <v>98.51886729995864</v>
      </c>
    </row>
    <row r="22" spans="2:7" ht="15.75" thickBot="1">
      <c r="B22" s="625"/>
      <c r="C22" s="211" t="s">
        <v>128</v>
      </c>
      <c r="D22" s="212">
        <f>D21/D20*100</f>
        <v>73.21171894184877</v>
      </c>
      <c r="E22" s="212">
        <f>E21/E20*100</f>
        <v>71.46482010943083</v>
      </c>
      <c r="F22" s="213"/>
      <c r="G22" s="214"/>
    </row>
    <row r="29" ht="15.75" customHeight="1"/>
    <row r="30" spans="1:8" ht="15">
      <c r="A30" s="130"/>
      <c r="B30" s="161"/>
      <c r="C30" s="161"/>
      <c r="D30" s="161"/>
      <c r="E30" s="161"/>
      <c r="F30" s="161"/>
      <c r="G30" s="161"/>
      <c r="H30" s="130"/>
    </row>
  </sheetData>
  <sheetProtection/>
  <mergeCells count="8">
    <mergeCell ref="B15:B18"/>
    <mergeCell ref="B19:B22"/>
    <mergeCell ref="B3:G3"/>
    <mergeCell ref="B5:B6"/>
    <mergeCell ref="C5:C6"/>
    <mergeCell ref="D5:E5"/>
    <mergeCell ref="B8:B10"/>
    <mergeCell ref="B11:B13"/>
  </mergeCells>
  <printOptions/>
  <pageMargins left="0.7" right="0.7" top="0.75" bottom="0.75" header="0.3" footer="0.3"/>
  <pageSetup horizontalDpi="600" verticalDpi="600" orientation="portrait" scale="51"/>
</worksheet>
</file>

<file path=xl/worksheets/sheet70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597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283" t="s">
        <v>49</v>
      </c>
      <c r="F7" s="283" t="s">
        <v>50</v>
      </c>
      <c r="G7" s="283" t="s">
        <v>51</v>
      </c>
      <c r="H7" s="283" t="s">
        <v>52</v>
      </c>
      <c r="I7" s="283" t="s">
        <v>49</v>
      </c>
      <c r="J7" s="283" t="s">
        <v>53</v>
      </c>
      <c r="K7" s="283" t="s">
        <v>51</v>
      </c>
      <c r="L7" s="283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41640392.76</v>
      </c>
      <c r="E8" s="67">
        <v>0</v>
      </c>
      <c r="F8" s="67">
        <v>3991.32</v>
      </c>
      <c r="G8" s="67">
        <v>224270.09</v>
      </c>
      <c r="H8" s="67">
        <v>0</v>
      </c>
      <c r="I8" s="67">
        <v>0</v>
      </c>
      <c r="J8" s="67">
        <v>4497</v>
      </c>
      <c r="K8" s="67">
        <v>0</v>
      </c>
      <c r="L8" s="67">
        <v>0</v>
      </c>
      <c r="M8" s="68">
        <v>41864157.17</v>
      </c>
      <c r="N8" s="67">
        <v>28460418.01</v>
      </c>
      <c r="O8" s="69">
        <v>13403739.16</v>
      </c>
    </row>
    <row r="9" spans="2:15" ht="15">
      <c r="B9" s="70" t="s">
        <v>55</v>
      </c>
      <c r="C9" s="71" t="s">
        <v>56</v>
      </c>
      <c r="D9" s="72">
        <v>7681.02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7681.02</v>
      </c>
      <c r="N9" s="72">
        <v>0</v>
      </c>
      <c r="O9" s="74">
        <v>7681.02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26402844.74</v>
      </c>
      <c r="E11" s="72">
        <v>0</v>
      </c>
      <c r="F11" s="72">
        <v>0</v>
      </c>
      <c r="G11" s="72">
        <v>224270.09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26627114.83</v>
      </c>
      <c r="N11" s="72">
        <v>13393959.12</v>
      </c>
      <c r="O11" s="74">
        <v>13233155.71</v>
      </c>
    </row>
    <row r="12" spans="2:15" ht="15">
      <c r="B12" s="70" t="s">
        <v>61</v>
      </c>
      <c r="C12" s="71" t="s">
        <v>62</v>
      </c>
      <c r="D12" s="72">
        <v>13372464.33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13372464.33</v>
      </c>
      <c r="N12" s="72">
        <v>13258604.59</v>
      </c>
      <c r="O12" s="74">
        <v>113859.74</v>
      </c>
    </row>
    <row r="13" spans="2:15" ht="18" customHeight="1">
      <c r="B13" s="70" t="s">
        <v>63</v>
      </c>
      <c r="C13" s="71" t="s">
        <v>64</v>
      </c>
      <c r="D13" s="72">
        <v>1400021.17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1400021.17</v>
      </c>
      <c r="N13" s="72">
        <v>1400021.17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457381.5</v>
      </c>
      <c r="E14" s="72">
        <v>0</v>
      </c>
      <c r="F14" s="72">
        <v>3991.32</v>
      </c>
      <c r="G14" s="72">
        <v>0</v>
      </c>
      <c r="H14" s="72">
        <v>0</v>
      </c>
      <c r="I14" s="72">
        <v>0</v>
      </c>
      <c r="J14" s="72">
        <v>4497</v>
      </c>
      <c r="K14" s="72">
        <v>0</v>
      </c>
      <c r="L14" s="72">
        <v>0</v>
      </c>
      <c r="M14" s="73">
        <v>456875.82</v>
      </c>
      <c r="N14" s="72">
        <v>407833.13</v>
      </c>
      <c r="O14" s="74">
        <v>49042.69</v>
      </c>
    </row>
    <row r="15" spans="2:15" ht="15">
      <c r="B15" s="79" t="s">
        <v>18</v>
      </c>
      <c r="C15" s="80" t="s">
        <v>67</v>
      </c>
      <c r="D15" s="72">
        <v>140738.51</v>
      </c>
      <c r="E15" s="72">
        <v>0</v>
      </c>
      <c r="F15" s="72">
        <v>205163.81</v>
      </c>
      <c r="G15" s="72">
        <v>0</v>
      </c>
      <c r="H15" s="72">
        <v>0</v>
      </c>
      <c r="I15" s="72">
        <v>0</v>
      </c>
      <c r="J15" s="72">
        <v>0</v>
      </c>
      <c r="K15" s="72">
        <v>224270.09</v>
      </c>
      <c r="L15" s="72">
        <v>0</v>
      </c>
      <c r="M15" s="73">
        <v>121632.23</v>
      </c>
      <c r="N15" s="72">
        <v>0</v>
      </c>
      <c r="O15" s="74">
        <v>121632.23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81072.66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81072.66</v>
      </c>
      <c r="N17" s="76">
        <v>81072.66</v>
      </c>
      <c r="O17" s="85">
        <v>0</v>
      </c>
    </row>
    <row r="18" spans="2:15" ht="15.75" thickBot="1">
      <c r="B18" s="586" t="s">
        <v>70</v>
      </c>
      <c r="C18" s="587"/>
      <c r="D18" s="86">
        <v>41862203.93</v>
      </c>
      <c r="E18" s="86">
        <v>0</v>
      </c>
      <c r="F18" s="86">
        <v>209155.13</v>
      </c>
      <c r="G18" s="86">
        <v>224270.09</v>
      </c>
      <c r="H18" s="86">
        <v>0</v>
      </c>
      <c r="I18" s="86">
        <v>0</v>
      </c>
      <c r="J18" s="86">
        <v>4497</v>
      </c>
      <c r="K18" s="86">
        <v>224270.09</v>
      </c>
      <c r="L18" s="86">
        <v>0</v>
      </c>
      <c r="M18" s="86">
        <v>42066862.06</v>
      </c>
      <c r="N18" s="86">
        <v>28541490.67</v>
      </c>
      <c r="O18" s="87">
        <v>13525371.39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71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K22" sqref="K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284" t="s">
        <v>597</v>
      </c>
      <c r="C2" s="284"/>
      <c r="D2" s="284"/>
      <c r="M2" s="128"/>
      <c r="N2" s="128"/>
      <c r="O2" s="128"/>
    </row>
    <row r="3" spans="2:15" ht="15" customHeight="1">
      <c r="B3" s="284"/>
      <c r="C3" s="284"/>
      <c r="D3" s="284"/>
      <c r="M3" s="285"/>
      <c r="N3" s="285"/>
      <c r="O3" s="285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225658</v>
      </c>
      <c r="G10" s="107">
        <v>41746730</v>
      </c>
      <c r="H10" s="107">
        <v>0</v>
      </c>
      <c r="I10" s="107">
        <v>0</v>
      </c>
      <c r="J10" s="107">
        <v>225658</v>
      </c>
      <c r="K10" s="107">
        <v>51224366</v>
      </c>
      <c r="L10" s="107">
        <v>0</v>
      </c>
      <c r="M10" s="107">
        <v>0</v>
      </c>
      <c r="N10" s="107">
        <v>0</v>
      </c>
      <c r="O10" s="108">
        <v>9477636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225658</v>
      </c>
      <c r="G13" s="115">
        <v>41746730</v>
      </c>
      <c r="H13" s="115">
        <v>0</v>
      </c>
      <c r="I13" s="115">
        <v>0</v>
      </c>
      <c r="J13" s="115">
        <v>225658</v>
      </c>
      <c r="K13" s="116">
        <v>51224366</v>
      </c>
      <c r="L13" s="112">
        <v>0</v>
      </c>
      <c r="M13" s="113">
        <v>0</v>
      </c>
      <c r="N13" s="112">
        <v>0</v>
      </c>
      <c r="O13" s="114">
        <v>9477636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10:C10"/>
    <mergeCell ref="C19:E19"/>
    <mergeCell ref="H19:I19"/>
    <mergeCell ref="L19:O19"/>
    <mergeCell ref="C20:E20"/>
    <mergeCell ref="H20:I20"/>
    <mergeCell ref="L20:O20"/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</mergeCells>
  <printOptions/>
  <pageMargins left="0.7" right="0.7" top="0.75" bottom="0.75" header="0.3" footer="0.3"/>
  <pageSetup horizontalDpi="600" verticalDpi="600" orientation="portrait" scale="54"/>
</worksheet>
</file>

<file path=xl/worksheets/sheet72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7" sqref="I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598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1719197</v>
      </c>
      <c r="E8" s="67">
        <v>0</v>
      </c>
      <c r="F8" s="67">
        <v>35720</v>
      </c>
      <c r="G8" s="67">
        <v>172527</v>
      </c>
      <c r="H8" s="67">
        <v>0</v>
      </c>
      <c r="I8" s="67">
        <v>0</v>
      </c>
      <c r="J8" s="67">
        <v>0</v>
      </c>
      <c r="K8" s="67">
        <v>95256</v>
      </c>
      <c r="L8" s="67">
        <v>0</v>
      </c>
      <c r="M8" s="68">
        <v>1832188</v>
      </c>
      <c r="N8" s="67">
        <v>1678346</v>
      </c>
      <c r="O8" s="69">
        <v>153842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95256</v>
      </c>
      <c r="H9" s="72">
        <v>0</v>
      </c>
      <c r="I9" s="72">
        <v>0</v>
      </c>
      <c r="J9" s="72">
        <v>0</v>
      </c>
      <c r="K9" s="72">
        <v>95256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0</v>
      </c>
      <c r="N11" s="72">
        <v>0</v>
      </c>
      <c r="O11" s="74">
        <v>0</v>
      </c>
    </row>
    <row r="12" spans="2:15" ht="15">
      <c r="B12" s="70" t="s">
        <v>61</v>
      </c>
      <c r="C12" s="71" t="s">
        <v>62</v>
      </c>
      <c r="D12" s="72">
        <v>591609</v>
      </c>
      <c r="E12" s="72">
        <v>0</v>
      </c>
      <c r="F12" s="72">
        <v>0</v>
      </c>
      <c r="G12" s="72">
        <v>73394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665003</v>
      </c>
      <c r="N12" s="72">
        <v>557507</v>
      </c>
      <c r="O12" s="74">
        <v>107496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1127588</v>
      </c>
      <c r="E14" s="72">
        <v>0</v>
      </c>
      <c r="F14" s="72">
        <v>35720</v>
      </c>
      <c r="G14" s="72">
        <v>3877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1167185</v>
      </c>
      <c r="N14" s="72">
        <v>1120839</v>
      </c>
      <c r="O14" s="74">
        <v>46346</v>
      </c>
    </row>
    <row r="15" spans="2:15" ht="15">
      <c r="B15" s="79" t="s">
        <v>18</v>
      </c>
      <c r="C15" s="80" t="s">
        <v>67</v>
      </c>
      <c r="D15" s="72">
        <v>1232294438</v>
      </c>
      <c r="E15" s="72">
        <v>0</v>
      </c>
      <c r="F15" s="72">
        <v>506791769</v>
      </c>
      <c r="G15" s="72">
        <v>9059345</v>
      </c>
      <c r="H15" s="72">
        <v>180</v>
      </c>
      <c r="I15" s="72">
        <v>0</v>
      </c>
      <c r="J15" s="72">
        <v>36688</v>
      </c>
      <c r="K15" s="72">
        <v>41146784</v>
      </c>
      <c r="L15" s="72">
        <v>157184</v>
      </c>
      <c r="M15" s="73">
        <v>1706805076</v>
      </c>
      <c r="N15" s="72">
        <v>0</v>
      </c>
      <c r="O15" s="74">
        <v>1706805076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188100</v>
      </c>
      <c r="E17" s="76">
        <v>0</v>
      </c>
      <c r="F17" s="76">
        <v>37681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225781</v>
      </c>
      <c r="N17" s="76">
        <v>225781</v>
      </c>
      <c r="O17" s="85">
        <v>0</v>
      </c>
    </row>
    <row r="18" spans="2:15" ht="15.75" thickBot="1">
      <c r="B18" s="586" t="s">
        <v>70</v>
      </c>
      <c r="C18" s="587"/>
      <c r="D18" s="86">
        <v>1234201735</v>
      </c>
      <c r="E18" s="86">
        <v>0</v>
      </c>
      <c r="F18" s="86">
        <v>506865170</v>
      </c>
      <c r="G18" s="86">
        <v>9231872</v>
      </c>
      <c r="H18" s="86">
        <v>180</v>
      </c>
      <c r="I18" s="86">
        <v>0</v>
      </c>
      <c r="J18" s="86">
        <v>36688</v>
      </c>
      <c r="K18" s="86">
        <v>41242040</v>
      </c>
      <c r="L18" s="86">
        <v>157184</v>
      </c>
      <c r="M18" s="86">
        <v>1708863045</v>
      </c>
      <c r="N18" s="86">
        <v>1904127</v>
      </c>
      <c r="O18" s="87">
        <v>1706958918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9062625</v>
      </c>
      <c r="H19" s="88" t="s">
        <v>72</v>
      </c>
      <c r="I19" s="88" t="s">
        <v>72</v>
      </c>
      <c r="J19" s="88" t="s">
        <v>72</v>
      </c>
      <c r="K19" s="89">
        <v>41076670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7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K24" sqref="K24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1468958305</v>
      </c>
      <c r="E8" s="67">
        <v>0</v>
      </c>
      <c r="F8" s="67">
        <v>20452</v>
      </c>
      <c r="G8" s="67">
        <v>33108659</v>
      </c>
      <c r="H8" s="67">
        <v>16499828</v>
      </c>
      <c r="I8" s="67">
        <v>0</v>
      </c>
      <c r="J8" s="67">
        <v>17268828</v>
      </c>
      <c r="K8" s="67">
        <v>21693</v>
      </c>
      <c r="L8" s="67">
        <v>4980911</v>
      </c>
      <c r="M8" s="68">
        <v>1496315812</v>
      </c>
      <c r="N8" s="67">
        <v>818408806</v>
      </c>
      <c r="O8" s="69">
        <v>677907006</v>
      </c>
    </row>
    <row r="9" spans="2:15" ht="15">
      <c r="B9" s="70" t="s">
        <v>55</v>
      </c>
      <c r="C9" s="71" t="s">
        <v>56</v>
      </c>
      <c r="D9" s="72">
        <v>47390512</v>
      </c>
      <c r="E9" s="72">
        <v>0</v>
      </c>
      <c r="F9" s="72">
        <v>0</v>
      </c>
      <c r="G9" s="72">
        <v>1098002</v>
      </c>
      <c r="H9" s="72">
        <v>0</v>
      </c>
      <c r="I9" s="72">
        <v>0</v>
      </c>
      <c r="J9" s="72">
        <v>37902</v>
      </c>
      <c r="K9" s="72">
        <v>0</v>
      </c>
      <c r="L9" s="72">
        <v>0</v>
      </c>
      <c r="M9" s="73">
        <v>48450612</v>
      </c>
      <c r="N9" s="72">
        <v>17485</v>
      </c>
      <c r="O9" s="74">
        <v>48433127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1408872205</v>
      </c>
      <c r="E11" s="72">
        <v>0</v>
      </c>
      <c r="F11" s="72">
        <v>0</v>
      </c>
      <c r="G11" s="72">
        <v>27295017</v>
      </c>
      <c r="H11" s="72">
        <v>16468805</v>
      </c>
      <c r="I11" s="77">
        <v>0</v>
      </c>
      <c r="J11" s="72">
        <v>17230926</v>
      </c>
      <c r="K11" s="78">
        <v>0</v>
      </c>
      <c r="L11" s="72">
        <v>4677869</v>
      </c>
      <c r="M11" s="73">
        <v>1430727232</v>
      </c>
      <c r="N11" s="72">
        <v>806086800</v>
      </c>
      <c r="O11" s="74">
        <v>624640432</v>
      </c>
    </row>
    <row r="12" spans="2:15" ht="15">
      <c r="B12" s="70" t="s">
        <v>61</v>
      </c>
      <c r="C12" s="71" t="s">
        <v>62</v>
      </c>
      <c r="D12" s="72">
        <v>8814716</v>
      </c>
      <c r="E12" s="72">
        <v>0</v>
      </c>
      <c r="F12" s="72">
        <v>0</v>
      </c>
      <c r="G12" s="72">
        <v>4258384</v>
      </c>
      <c r="H12" s="72">
        <v>20106</v>
      </c>
      <c r="I12" s="72">
        <v>0</v>
      </c>
      <c r="J12" s="67">
        <v>0</v>
      </c>
      <c r="K12" s="72">
        <v>0</v>
      </c>
      <c r="L12" s="72">
        <v>254761</v>
      </c>
      <c r="M12" s="73">
        <v>12838445</v>
      </c>
      <c r="N12" s="72">
        <v>8023598</v>
      </c>
      <c r="O12" s="74">
        <v>4814847</v>
      </c>
    </row>
    <row r="13" spans="2:15" ht="18" customHeight="1">
      <c r="B13" s="70" t="s">
        <v>63</v>
      </c>
      <c r="C13" s="71" t="s">
        <v>64</v>
      </c>
      <c r="D13" s="72">
        <v>44344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44344</v>
      </c>
      <c r="N13" s="72">
        <v>44344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3836528</v>
      </c>
      <c r="E14" s="72">
        <v>0</v>
      </c>
      <c r="F14" s="72">
        <v>20452</v>
      </c>
      <c r="G14" s="72">
        <v>457256</v>
      </c>
      <c r="H14" s="72">
        <v>10917</v>
      </c>
      <c r="I14" s="72">
        <v>0</v>
      </c>
      <c r="J14" s="72">
        <v>0</v>
      </c>
      <c r="K14" s="72">
        <v>21693</v>
      </c>
      <c r="L14" s="72">
        <v>48281</v>
      </c>
      <c r="M14" s="73">
        <v>4255179</v>
      </c>
      <c r="N14" s="72">
        <v>4236579</v>
      </c>
      <c r="O14" s="74">
        <v>18600</v>
      </c>
    </row>
    <row r="15" spans="2:15" ht="15">
      <c r="B15" s="79" t="s">
        <v>18</v>
      </c>
      <c r="C15" s="80" t="s">
        <v>67</v>
      </c>
      <c r="D15" s="72">
        <v>31660647</v>
      </c>
      <c r="E15" s="72">
        <v>0</v>
      </c>
      <c r="F15" s="72">
        <v>0</v>
      </c>
      <c r="G15" s="72">
        <v>38749606</v>
      </c>
      <c r="H15" s="72">
        <v>0</v>
      </c>
      <c r="I15" s="72">
        <v>0</v>
      </c>
      <c r="J15" s="72">
        <v>0</v>
      </c>
      <c r="K15" s="72">
        <v>30824080</v>
      </c>
      <c r="L15" s="72">
        <v>0</v>
      </c>
      <c r="M15" s="73">
        <v>39586173</v>
      </c>
      <c r="N15" s="72">
        <v>0</v>
      </c>
      <c r="O15" s="74">
        <v>39586173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1462430</v>
      </c>
      <c r="E17" s="76">
        <v>0</v>
      </c>
      <c r="F17" s="76">
        <v>1875</v>
      </c>
      <c r="G17" s="76">
        <v>105251</v>
      </c>
      <c r="H17" s="76">
        <v>41972</v>
      </c>
      <c r="I17" s="76">
        <v>0</v>
      </c>
      <c r="J17" s="76">
        <v>0</v>
      </c>
      <c r="K17" s="76">
        <v>0</v>
      </c>
      <c r="L17" s="76">
        <v>41972</v>
      </c>
      <c r="M17" s="84">
        <v>1569556</v>
      </c>
      <c r="N17" s="76">
        <v>1141343</v>
      </c>
      <c r="O17" s="85">
        <v>428213</v>
      </c>
    </row>
    <row r="18" spans="2:15" ht="15.75" thickBot="1">
      <c r="B18" s="586" t="s">
        <v>70</v>
      </c>
      <c r="C18" s="587"/>
      <c r="D18" s="86">
        <v>1502081382</v>
      </c>
      <c r="E18" s="86">
        <v>0</v>
      </c>
      <c r="F18" s="86">
        <v>22327</v>
      </c>
      <c r="G18" s="86">
        <v>71963516</v>
      </c>
      <c r="H18" s="86">
        <v>16541800</v>
      </c>
      <c r="I18" s="86">
        <v>0</v>
      </c>
      <c r="J18" s="86">
        <v>17268828</v>
      </c>
      <c r="K18" s="86">
        <v>30845773</v>
      </c>
      <c r="L18" s="86">
        <v>5022883</v>
      </c>
      <c r="M18" s="86">
        <v>1537471541</v>
      </c>
      <c r="N18" s="86">
        <v>819550149</v>
      </c>
      <c r="O18" s="87">
        <v>717921392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32874790</v>
      </c>
      <c r="H19" s="88" t="s">
        <v>72</v>
      </c>
      <c r="I19" s="88" t="s">
        <v>72</v>
      </c>
      <c r="J19" s="88" t="s">
        <v>72</v>
      </c>
      <c r="K19" s="89">
        <v>21693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80"/>
  <sheetViews>
    <sheetView showGridLines="0" showOutlineSymbols="0" zoomScalePageLayoutView="0" workbookViewId="0" topLeftCell="A22">
      <selection activeCell="M30" sqref="M30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431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133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146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599</v>
      </c>
      <c r="D9" s="143">
        <v>0</v>
      </c>
      <c r="E9" s="143">
        <v>88053</v>
      </c>
      <c r="F9" s="143">
        <v>0</v>
      </c>
      <c r="G9" s="143">
        <v>88053</v>
      </c>
      <c r="H9" s="144">
        <v>0</v>
      </c>
      <c r="I9" s="264"/>
    </row>
    <row r="10" spans="1:9" ht="25.5">
      <c r="A10" s="130"/>
      <c r="B10" s="265">
        <v>2</v>
      </c>
      <c r="C10" s="266" t="s">
        <v>600</v>
      </c>
      <c r="D10" s="147">
        <v>414269</v>
      </c>
      <c r="E10" s="147">
        <v>0</v>
      </c>
      <c r="F10" s="147">
        <v>0</v>
      </c>
      <c r="G10" s="147">
        <v>414269</v>
      </c>
      <c r="H10" s="148">
        <v>0</v>
      </c>
      <c r="I10" s="264"/>
    </row>
    <row r="11" spans="1:9" ht="15">
      <c r="A11" s="130"/>
      <c r="B11" s="265">
        <v>3</v>
      </c>
      <c r="C11" s="266" t="s">
        <v>175</v>
      </c>
      <c r="D11" s="147">
        <v>814574</v>
      </c>
      <c r="E11" s="147">
        <v>0</v>
      </c>
      <c r="F11" s="147">
        <v>0</v>
      </c>
      <c r="G11" s="147">
        <v>814574</v>
      </c>
      <c r="H11" s="148">
        <v>251052</v>
      </c>
      <c r="I11" s="264"/>
    </row>
    <row r="12" spans="1:9" ht="25.5">
      <c r="A12" s="130"/>
      <c r="B12" s="265">
        <v>4</v>
      </c>
      <c r="C12" s="266" t="s">
        <v>472</v>
      </c>
      <c r="D12" s="147">
        <v>1474594</v>
      </c>
      <c r="E12" s="147">
        <v>0</v>
      </c>
      <c r="F12" s="147">
        <v>98</v>
      </c>
      <c r="G12" s="147">
        <v>1474496</v>
      </c>
      <c r="H12" s="148">
        <v>541618</v>
      </c>
      <c r="I12" s="264"/>
    </row>
    <row r="13" spans="1:9" ht="15">
      <c r="A13" s="130"/>
      <c r="B13" s="265">
        <v>5</v>
      </c>
      <c r="C13" s="266" t="s">
        <v>601</v>
      </c>
      <c r="D13" s="147">
        <v>498334</v>
      </c>
      <c r="E13" s="147">
        <v>0</v>
      </c>
      <c r="F13" s="147">
        <v>0</v>
      </c>
      <c r="G13" s="147">
        <v>498334</v>
      </c>
      <c r="H13" s="148">
        <v>311342</v>
      </c>
      <c r="I13" s="264"/>
    </row>
    <row r="14" spans="1:9" ht="25.5">
      <c r="A14" s="130"/>
      <c r="B14" s="265">
        <v>6</v>
      </c>
      <c r="C14" s="266" t="s">
        <v>602</v>
      </c>
      <c r="D14" s="147">
        <v>0</v>
      </c>
      <c r="E14" s="147">
        <v>238862</v>
      </c>
      <c r="F14" s="147">
        <v>0</v>
      </c>
      <c r="G14" s="147">
        <v>238862</v>
      </c>
      <c r="H14" s="148">
        <v>4271</v>
      </c>
      <c r="I14" s="264"/>
    </row>
    <row r="15" spans="1:9" ht="25.5">
      <c r="A15" s="130"/>
      <c r="B15" s="265">
        <v>7</v>
      </c>
      <c r="C15" s="266" t="s">
        <v>603</v>
      </c>
      <c r="D15" s="147">
        <v>422641</v>
      </c>
      <c r="E15" s="147">
        <v>0</v>
      </c>
      <c r="F15" s="147">
        <v>0</v>
      </c>
      <c r="G15" s="147">
        <v>422641</v>
      </c>
      <c r="H15" s="148">
        <v>108669</v>
      </c>
      <c r="I15" s="264"/>
    </row>
    <row r="16" spans="1:9" ht="15">
      <c r="A16" s="130"/>
      <c r="B16" s="265">
        <v>8</v>
      </c>
      <c r="C16" s="266" t="s">
        <v>604</v>
      </c>
      <c r="D16" s="147">
        <v>4471</v>
      </c>
      <c r="E16" s="147">
        <v>0</v>
      </c>
      <c r="F16" s="147">
        <v>0</v>
      </c>
      <c r="G16" s="147">
        <v>4471</v>
      </c>
      <c r="H16" s="148">
        <v>0</v>
      </c>
      <c r="I16" s="264"/>
    </row>
    <row r="17" spans="1:9" ht="15">
      <c r="A17" s="130"/>
      <c r="B17" s="265">
        <v>9</v>
      </c>
      <c r="C17" s="266" t="s">
        <v>605</v>
      </c>
      <c r="D17" s="147">
        <v>1126089</v>
      </c>
      <c r="E17" s="147">
        <v>0</v>
      </c>
      <c r="F17" s="147">
        <v>0</v>
      </c>
      <c r="G17" s="147">
        <v>1126089</v>
      </c>
      <c r="H17" s="148">
        <v>963651</v>
      </c>
      <c r="I17" s="264"/>
    </row>
    <row r="18" spans="1:9" ht="25.5">
      <c r="A18" s="130"/>
      <c r="B18" s="265">
        <v>10</v>
      </c>
      <c r="C18" s="266" t="s">
        <v>472</v>
      </c>
      <c r="D18" s="147">
        <v>2747672</v>
      </c>
      <c r="E18" s="147">
        <v>0</v>
      </c>
      <c r="F18" s="147">
        <v>0</v>
      </c>
      <c r="G18" s="147">
        <v>2747672</v>
      </c>
      <c r="H18" s="148">
        <v>2465576</v>
      </c>
      <c r="I18" s="264"/>
    </row>
    <row r="19" spans="1:9" ht="25.5">
      <c r="A19" s="130"/>
      <c r="B19" s="265">
        <v>11</v>
      </c>
      <c r="C19" s="266" t="s">
        <v>606</v>
      </c>
      <c r="D19" s="147">
        <v>42549</v>
      </c>
      <c r="E19" s="147">
        <v>0</v>
      </c>
      <c r="F19" s="147">
        <v>0</v>
      </c>
      <c r="G19" s="147">
        <v>42549</v>
      </c>
      <c r="H19" s="148">
        <v>0</v>
      </c>
      <c r="I19" s="264"/>
    </row>
    <row r="20" spans="1:9" ht="25.5">
      <c r="A20" s="130"/>
      <c r="B20" s="265">
        <v>12</v>
      </c>
      <c r="C20" s="266" t="s">
        <v>607</v>
      </c>
      <c r="D20" s="147">
        <v>176895</v>
      </c>
      <c r="E20" s="147">
        <v>17746</v>
      </c>
      <c r="F20" s="147">
        <v>0</v>
      </c>
      <c r="G20" s="147">
        <v>194641</v>
      </c>
      <c r="H20" s="148">
        <v>0</v>
      </c>
      <c r="I20" s="264"/>
    </row>
    <row r="21" spans="1:9" ht="15">
      <c r="A21" s="130"/>
      <c r="B21" s="265">
        <v>13</v>
      </c>
      <c r="C21" s="266" t="s">
        <v>608</v>
      </c>
      <c r="D21" s="147">
        <v>33711</v>
      </c>
      <c r="E21" s="147">
        <v>0</v>
      </c>
      <c r="F21" s="147">
        <v>0</v>
      </c>
      <c r="G21" s="147">
        <v>33711</v>
      </c>
      <c r="H21" s="148">
        <v>6391</v>
      </c>
      <c r="I21" s="264"/>
    </row>
    <row r="22" spans="1:9" ht="15">
      <c r="A22" s="130"/>
      <c r="B22" s="265">
        <v>14</v>
      </c>
      <c r="C22" s="266" t="s">
        <v>609</v>
      </c>
      <c r="D22" s="147">
        <v>27241</v>
      </c>
      <c r="E22" s="147">
        <v>0</v>
      </c>
      <c r="F22" s="147">
        <v>0</v>
      </c>
      <c r="G22" s="147">
        <v>27241</v>
      </c>
      <c r="H22" s="148">
        <v>0</v>
      </c>
      <c r="I22" s="264"/>
    </row>
    <row r="23" spans="1:9" ht="25.5">
      <c r="A23" s="130"/>
      <c r="B23" s="265">
        <v>15</v>
      </c>
      <c r="C23" s="266" t="s">
        <v>472</v>
      </c>
      <c r="D23" s="147">
        <v>673138</v>
      </c>
      <c r="E23" s="147">
        <v>0</v>
      </c>
      <c r="F23" s="147">
        <v>0</v>
      </c>
      <c r="G23" s="147">
        <v>673138</v>
      </c>
      <c r="H23" s="148">
        <v>174901</v>
      </c>
      <c r="I23" s="264"/>
    </row>
    <row r="24" spans="1:9" ht="15">
      <c r="A24" s="130"/>
      <c r="B24" s="265">
        <v>16</v>
      </c>
      <c r="C24" s="266" t="s">
        <v>610</v>
      </c>
      <c r="D24" s="147">
        <v>144089</v>
      </c>
      <c r="E24" s="147">
        <v>0</v>
      </c>
      <c r="F24" s="147">
        <v>0</v>
      </c>
      <c r="G24" s="147">
        <v>144089</v>
      </c>
      <c r="H24" s="148">
        <v>30444</v>
      </c>
      <c r="I24" s="264"/>
    </row>
    <row r="25" spans="1:9" ht="25.5">
      <c r="A25" s="130"/>
      <c r="B25" s="265">
        <v>17</v>
      </c>
      <c r="C25" s="266" t="s">
        <v>611</v>
      </c>
      <c r="D25" s="147">
        <v>0</v>
      </c>
      <c r="E25" s="147">
        <v>26791</v>
      </c>
      <c r="F25" s="147">
        <v>0</v>
      </c>
      <c r="G25" s="147">
        <v>26791</v>
      </c>
      <c r="H25" s="148">
        <v>3538</v>
      </c>
      <c r="I25" s="264"/>
    </row>
    <row r="26" spans="1:9" ht="15">
      <c r="A26" s="130"/>
      <c r="B26" s="265">
        <v>18</v>
      </c>
      <c r="C26" s="266" t="s">
        <v>612</v>
      </c>
      <c r="D26" s="147">
        <v>76597</v>
      </c>
      <c r="E26" s="147">
        <v>0</v>
      </c>
      <c r="F26" s="147">
        <v>0</v>
      </c>
      <c r="G26" s="147">
        <v>76597</v>
      </c>
      <c r="H26" s="148">
        <v>0</v>
      </c>
      <c r="I26" s="264"/>
    </row>
    <row r="27" spans="1:9" ht="25.5">
      <c r="A27" s="130"/>
      <c r="B27" s="265">
        <v>19</v>
      </c>
      <c r="C27" s="266" t="s">
        <v>613</v>
      </c>
      <c r="D27" s="147">
        <v>97284</v>
      </c>
      <c r="E27" s="147">
        <v>475576</v>
      </c>
      <c r="F27" s="147">
        <v>0</v>
      </c>
      <c r="G27" s="147">
        <v>572860</v>
      </c>
      <c r="H27" s="148">
        <v>458539</v>
      </c>
      <c r="I27" s="264"/>
    </row>
    <row r="28" spans="1:9" ht="15">
      <c r="A28" s="130"/>
      <c r="B28" s="265">
        <v>20</v>
      </c>
      <c r="C28" s="266" t="s">
        <v>614</v>
      </c>
      <c r="D28" s="147">
        <v>33929</v>
      </c>
      <c r="E28" s="147">
        <v>0</v>
      </c>
      <c r="F28" s="147">
        <v>0</v>
      </c>
      <c r="G28" s="147">
        <v>33929</v>
      </c>
      <c r="H28" s="148">
        <v>0</v>
      </c>
      <c r="I28" s="264"/>
    </row>
    <row r="29" spans="1:9" ht="15">
      <c r="A29" s="130"/>
      <c r="B29" s="265">
        <v>21</v>
      </c>
      <c r="C29" s="266" t="s">
        <v>615</v>
      </c>
      <c r="D29" s="147">
        <v>80910</v>
      </c>
      <c r="E29" s="147">
        <v>0</v>
      </c>
      <c r="F29" s="147">
        <v>0</v>
      </c>
      <c r="G29" s="147">
        <v>80910</v>
      </c>
      <c r="H29" s="148">
        <v>965</v>
      </c>
      <c r="I29" s="264"/>
    </row>
    <row r="30" spans="1:9" ht="15">
      <c r="A30" s="130"/>
      <c r="B30" s="265">
        <v>22</v>
      </c>
      <c r="C30" s="266" t="s">
        <v>616</v>
      </c>
      <c r="D30" s="147">
        <v>29572</v>
      </c>
      <c r="E30" s="147">
        <v>0</v>
      </c>
      <c r="F30" s="147">
        <v>8769</v>
      </c>
      <c r="G30" s="147">
        <v>20803</v>
      </c>
      <c r="H30" s="148">
        <v>0</v>
      </c>
      <c r="I30" s="264"/>
    </row>
    <row r="31" spans="1:9" ht="38.25">
      <c r="A31" s="130"/>
      <c r="B31" s="265">
        <v>23</v>
      </c>
      <c r="C31" s="266" t="s">
        <v>617</v>
      </c>
      <c r="D31" s="147">
        <v>490264</v>
      </c>
      <c r="E31" s="147">
        <v>0</v>
      </c>
      <c r="F31" s="147">
        <v>0</v>
      </c>
      <c r="G31" s="147">
        <v>490264</v>
      </c>
      <c r="H31" s="148">
        <v>344496</v>
      </c>
      <c r="I31" s="264"/>
    </row>
    <row r="32" spans="1:9" ht="25.5">
      <c r="A32" s="130"/>
      <c r="B32" s="265">
        <v>24</v>
      </c>
      <c r="C32" s="266" t="s">
        <v>618</v>
      </c>
      <c r="D32" s="147">
        <v>14023</v>
      </c>
      <c r="E32" s="147">
        <v>1165</v>
      </c>
      <c r="F32" s="147">
        <v>0</v>
      </c>
      <c r="G32" s="147">
        <v>15188</v>
      </c>
      <c r="H32" s="148">
        <v>0</v>
      </c>
      <c r="I32" s="264"/>
    </row>
    <row r="33" spans="1:9" ht="25.5">
      <c r="A33" s="130"/>
      <c r="B33" s="265">
        <v>25</v>
      </c>
      <c r="C33" s="266" t="s">
        <v>619</v>
      </c>
      <c r="D33" s="147">
        <v>13969</v>
      </c>
      <c r="E33" s="147">
        <v>0</v>
      </c>
      <c r="F33" s="147">
        <v>0</v>
      </c>
      <c r="G33" s="147">
        <v>13969</v>
      </c>
      <c r="H33" s="148">
        <v>0</v>
      </c>
      <c r="I33" s="264"/>
    </row>
    <row r="34" spans="1:9" ht="38.25">
      <c r="A34" s="130"/>
      <c r="B34" s="265">
        <v>26</v>
      </c>
      <c r="C34" s="266" t="s">
        <v>620</v>
      </c>
      <c r="D34" s="147">
        <v>505833</v>
      </c>
      <c r="E34" s="147">
        <v>0</v>
      </c>
      <c r="F34" s="147">
        <v>0</v>
      </c>
      <c r="G34" s="147">
        <v>505833</v>
      </c>
      <c r="H34" s="148">
        <v>162015</v>
      </c>
      <c r="I34" s="264"/>
    </row>
    <row r="35" spans="1:9" ht="15">
      <c r="A35" s="130"/>
      <c r="B35" s="265">
        <v>27</v>
      </c>
      <c r="C35" s="266" t="s">
        <v>621</v>
      </c>
      <c r="D35" s="147">
        <v>1916402</v>
      </c>
      <c r="E35" s="147">
        <v>0</v>
      </c>
      <c r="F35" s="147">
        <v>4146</v>
      </c>
      <c r="G35" s="147">
        <v>1912256</v>
      </c>
      <c r="H35" s="148">
        <v>1715644</v>
      </c>
      <c r="I35" s="264"/>
    </row>
    <row r="36" spans="1:9" ht="15">
      <c r="A36" s="130"/>
      <c r="B36" s="265">
        <v>28</v>
      </c>
      <c r="C36" s="266" t="s">
        <v>622</v>
      </c>
      <c r="D36" s="147">
        <v>80685</v>
      </c>
      <c r="E36" s="147">
        <v>0</v>
      </c>
      <c r="F36" s="147">
        <v>0</v>
      </c>
      <c r="G36" s="147">
        <v>80685</v>
      </c>
      <c r="H36" s="148">
        <v>0</v>
      </c>
      <c r="I36" s="264"/>
    </row>
    <row r="37" spans="1:9" ht="25.5">
      <c r="A37" s="130"/>
      <c r="B37" s="265">
        <v>29</v>
      </c>
      <c r="C37" s="266" t="s">
        <v>623</v>
      </c>
      <c r="D37" s="147">
        <v>11729</v>
      </c>
      <c r="E37" s="147">
        <v>0</v>
      </c>
      <c r="F37" s="147">
        <v>0</v>
      </c>
      <c r="G37" s="147">
        <v>11729</v>
      </c>
      <c r="H37" s="148">
        <v>0</v>
      </c>
      <c r="I37" s="264"/>
    </row>
    <row r="38" spans="1:9" ht="25.5">
      <c r="A38" s="130"/>
      <c r="B38" s="265">
        <v>30</v>
      </c>
      <c r="C38" s="266" t="s">
        <v>624</v>
      </c>
      <c r="D38" s="147">
        <v>11409</v>
      </c>
      <c r="E38" s="147">
        <v>0</v>
      </c>
      <c r="F38" s="147">
        <v>0</v>
      </c>
      <c r="G38" s="147">
        <v>11409</v>
      </c>
      <c r="H38" s="148">
        <v>0</v>
      </c>
      <c r="I38" s="264"/>
    </row>
    <row r="39" spans="1:9" ht="15">
      <c r="A39" s="130"/>
      <c r="B39" s="265">
        <v>31</v>
      </c>
      <c r="C39" s="266" t="s">
        <v>625</v>
      </c>
      <c r="D39" s="147">
        <v>73637</v>
      </c>
      <c r="E39" s="147">
        <v>0</v>
      </c>
      <c r="F39" s="147">
        <v>33542</v>
      </c>
      <c r="G39" s="147">
        <v>40095</v>
      </c>
      <c r="H39" s="148">
        <v>0</v>
      </c>
      <c r="I39" s="264"/>
    </row>
    <row r="40" spans="1:9" ht="25.5">
      <c r="A40" s="130"/>
      <c r="B40" s="265">
        <v>32</v>
      </c>
      <c r="C40" s="266" t="s">
        <v>626</v>
      </c>
      <c r="D40" s="147">
        <v>30210</v>
      </c>
      <c r="E40" s="147">
        <v>0</v>
      </c>
      <c r="F40" s="147">
        <v>30210</v>
      </c>
      <c r="G40" s="147">
        <v>0</v>
      </c>
      <c r="H40" s="148">
        <v>0</v>
      </c>
      <c r="I40" s="264"/>
    </row>
    <row r="41" spans="1:9" ht="15">
      <c r="A41" s="130"/>
      <c r="B41" s="265">
        <v>33</v>
      </c>
      <c r="C41" s="266" t="s">
        <v>627</v>
      </c>
      <c r="D41" s="147">
        <v>0</v>
      </c>
      <c r="E41" s="147">
        <v>53507</v>
      </c>
      <c r="F41" s="147">
        <v>0</v>
      </c>
      <c r="G41" s="147">
        <v>53507</v>
      </c>
      <c r="H41" s="148">
        <v>20385</v>
      </c>
      <c r="I41" s="264"/>
    </row>
    <row r="42" spans="1:9" ht="25.5">
      <c r="A42" s="130"/>
      <c r="B42" s="265">
        <v>34</v>
      </c>
      <c r="C42" s="266" t="s">
        <v>628</v>
      </c>
      <c r="D42" s="147">
        <v>71150</v>
      </c>
      <c r="E42" s="147">
        <v>0</v>
      </c>
      <c r="F42" s="147">
        <v>41471</v>
      </c>
      <c r="G42" s="147">
        <v>29679</v>
      </c>
      <c r="H42" s="148">
        <v>0</v>
      </c>
      <c r="I42" s="264"/>
    </row>
    <row r="43" spans="1:9" ht="25.5">
      <c r="A43" s="130"/>
      <c r="B43" s="265">
        <v>35</v>
      </c>
      <c r="C43" s="266" t="s">
        <v>629</v>
      </c>
      <c r="D43" s="147">
        <v>40270</v>
      </c>
      <c r="E43" s="147">
        <v>0</v>
      </c>
      <c r="F43" s="147">
        <v>0</v>
      </c>
      <c r="G43" s="147">
        <v>40270</v>
      </c>
      <c r="H43" s="148">
        <v>0</v>
      </c>
      <c r="I43" s="264"/>
    </row>
    <row r="44" spans="1:9" ht="15">
      <c r="A44" s="130"/>
      <c r="B44" s="265">
        <v>36</v>
      </c>
      <c r="C44" s="266" t="s">
        <v>630</v>
      </c>
      <c r="D44" s="147">
        <v>59143</v>
      </c>
      <c r="E44" s="147">
        <v>0</v>
      </c>
      <c r="F44" s="147">
        <v>5351</v>
      </c>
      <c r="G44" s="147">
        <v>53792</v>
      </c>
      <c r="H44" s="148">
        <v>0</v>
      </c>
      <c r="I44" s="264"/>
    </row>
    <row r="45" spans="1:9" ht="15">
      <c r="A45" s="130"/>
      <c r="B45" s="265">
        <v>37</v>
      </c>
      <c r="C45" s="266" t="s">
        <v>631</v>
      </c>
      <c r="D45" s="147">
        <v>66142</v>
      </c>
      <c r="E45" s="147">
        <v>0</v>
      </c>
      <c r="F45" s="147">
        <v>0</v>
      </c>
      <c r="G45" s="147">
        <v>66142</v>
      </c>
      <c r="H45" s="148">
        <v>0</v>
      </c>
      <c r="I45" s="264"/>
    </row>
    <row r="46" spans="1:9" ht="25.5">
      <c r="A46" s="130"/>
      <c r="B46" s="265">
        <v>38</v>
      </c>
      <c r="C46" s="266" t="s">
        <v>632</v>
      </c>
      <c r="D46" s="147">
        <v>66142</v>
      </c>
      <c r="E46" s="147">
        <v>0</v>
      </c>
      <c r="F46" s="147">
        <v>66142</v>
      </c>
      <c r="G46" s="147">
        <v>0</v>
      </c>
      <c r="H46" s="148">
        <v>0</v>
      </c>
      <c r="I46" s="264"/>
    </row>
    <row r="47" spans="1:9" ht="25.5">
      <c r="A47" s="130"/>
      <c r="B47" s="265">
        <v>39</v>
      </c>
      <c r="C47" s="266" t="s">
        <v>633</v>
      </c>
      <c r="D47" s="147">
        <v>22900</v>
      </c>
      <c r="E47" s="147">
        <v>0</v>
      </c>
      <c r="F47" s="147">
        <v>0</v>
      </c>
      <c r="G47" s="147">
        <v>22900</v>
      </c>
      <c r="H47" s="148">
        <v>0</v>
      </c>
      <c r="I47" s="264"/>
    </row>
    <row r="48" spans="1:9" ht="15">
      <c r="A48" s="130"/>
      <c r="B48" s="265">
        <v>40</v>
      </c>
      <c r="C48" s="266" t="s">
        <v>634</v>
      </c>
      <c r="D48" s="147">
        <v>138073</v>
      </c>
      <c r="E48" s="147">
        <v>0</v>
      </c>
      <c r="F48" s="147">
        <v>0</v>
      </c>
      <c r="G48" s="147">
        <v>138073</v>
      </c>
      <c r="H48" s="148">
        <v>0</v>
      </c>
      <c r="I48" s="264"/>
    </row>
    <row r="49" spans="1:9" ht="15">
      <c r="A49" s="130"/>
      <c r="B49" s="265">
        <v>41</v>
      </c>
      <c r="C49" s="266" t="s">
        <v>635</v>
      </c>
      <c r="D49" s="147">
        <v>184052</v>
      </c>
      <c r="E49" s="147">
        <v>12568</v>
      </c>
      <c r="F49" s="147">
        <v>0</v>
      </c>
      <c r="G49" s="147">
        <v>196620</v>
      </c>
      <c r="H49" s="148">
        <v>0</v>
      </c>
      <c r="I49" s="264"/>
    </row>
    <row r="50" spans="1:9" ht="25.5">
      <c r="A50" s="130"/>
      <c r="B50" s="265">
        <v>42</v>
      </c>
      <c r="C50" s="266" t="s">
        <v>636</v>
      </c>
      <c r="D50" s="147">
        <v>27812</v>
      </c>
      <c r="E50" s="147">
        <v>26610</v>
      </c>
      <c r="F50" s="147">
        <v>0</v>
      </c>
      <c r="G50" s="147">
        <v>54422</v>
      </c>
      <c r="H50" s="148">
        <v>0</v>
      </c>
      <c r="I50" s="264"/>
    </row>
    <row r="51" spans="1:9" ht="15">
      <c r="A51" s="130"/>
      <c r="B51" s="265">
        <v>43</v>
      </c>
      <c r="C51" s="266" t="s">
        <v>637</v>
      </c>
      <c r="D51" s="147">
        <v>49654</v>
      </c>
      <c r="E51" s="147">
        <v>0</v>
      </c>
      <c r="F51" s="147">
        <v>0</v>
      </c>
      <c r="G51" s="147">
        <v>49654</v>
      </c>
      <c r="H51" s="148">
        <v>0</v>
      </c>
      <c r="I51" s="264"/>
    </row>
    <row r="52" spans="1:9" ht="38.25">
      <c r="A52" s="130"/>
      <c r="B52" s="265">
        <v>44</v>
      </c>
      <c r="C52" s="266" t="s">
        <v>638</v>
      </c>
      <c r="D52" s="147">
        <v>83552</v>
      </c>
      <c r="E52" s="147">
        <v>0</v>
      </c>
      <c r="F52" s="147">
        <v>0</v>
      </c>
      <c r="G52" s="147">
        <v>83552</v>
      </c>
      <c r="H52" s="148">
        <v>0</v>
      </c>
      <c r="I52" s="264"/>
    </row>
    <row r="53" spans="1:9" ht="15">
      <c r="A53" s="130"/>
      <c r="B53" s="265">
        <v>45</v>
      </c>
      <c r="C53" s="266" t="s">
        <v>639</v>
      </c>
      <c r="D53" s="147">
        <v>14425</v>
      </c>
      <c r="E53" s="147">
        <v>0</v>
      </c>
      <c r="F53" s="147">
        <v>216</v>
      </c>
      <c r="G53" s="147">
        <v>14209</v>
      </c>
      <c r="H53" s="148">
        <v>0</v>
      </c>
      <c r="I53" s="264"/>
    </row>
    <row r="54" spans="1:9" ht="15">
      <c r="A54" s="130"/>
      <c r="B54" s="265">
        <v>46</v>
      </c>
      <c r="C54" s="266" t="s">
        <v>640</v>
      </c>
      <c r="D54" s="147">
        <v>134692</v>
      </c>
      <c r="E54" s="147">
        <v>0</v>
      </c>
      <c r="F54" s="147">
        <v>0</v>
      </c>
      <c r="G54" s="147">
        <v>134692</v>
      </c>
      <c r="H54" s="148">
        <v>0</v>
      </c>
      <c r="I54" s="264"/>
    </row>
    <row r="55" spans="1:9" ht="15">
      <c r="A55" s="130"/>
      <c r="B55" s="265">
        <v>47</v>
      </c>
      <c r="C55" s="266" t="s">
        <v>641</v>
      </c>
      <c r="D55" s="147">
        <v>71938</v>
      </c>
      <c r="E55" s="147">
        <v>0</v>
      </c>
      <c r="F55" s="147">
        <v>2320</v>
      </c>
      <c r="G55" s="147">
        <v>69618</v>
      </c>
      <c r="H55" s="148">
        <v>0</v>
      </c>
      <c r="I55" s="264"/>
    </row>
    <row r="56" spans="1:9" ht="15">
      <c r="A56" s="130"/>
      <c r="B56" s="265">
        <v>48</v>
      </c>
      <c r="C56" s="266" t="s">
        <v>642</v>
      </c>
      <c r="D56" s="147">
        <v>0</v>
      </c>
      <c r="E56" s="147">
        <v>29618</v>
      </c>
      <c r="F56" s="147">
        <v>0</v>
      </c>
      <c r="G56" s="147">
        <v>29618</v>
      </c>
      <c r="H56" s="148">
        <v>0</v>
      </c>
      <c r="I56" s="264"/>
    </row>
    <row r="57" spans="1:9" ht="25.5">
      <c r="A57" s="130"/>
      <c r="B57" s="265">
        <v>49</v>
      </c>
      <c r="C57" s="266" t="s">
        <v>643</v>
      </c>
      <c r="D57" s="147">
        <v>0</v>
      </c>
      <c r="E57" s="147">
        <v>28232</v>
      </c>
      <c r="F57" s="147">
        <v>0</v>
      </c>
      <c r="G57" s="147">
        <v>28232</v>
      </c>
      <c r="H57" s="148">
        <v>3728</v>
      </c>
      <c r="I57" s="264"/>
    </row>
    <row r="58" spans="1:9" ht="15">
      <c r="A58" s="130"/>
      <c r="B58" s="265">
        <v>50</v>
      </c>
      <c r="C58" s="266" t="s">
        <v>644</v>
      </c>
      <c r="D58" s="147">
        <v>0</v>
      </c>
      <c r="E58" s="147">
        <v>12891</v>
      </c>
      <c r="F58" s="147">
        <v>0</v>
      </c>
      <c r="G58" s="147">
        <v>12891</v>
      </c>
      <c r="H58" s="148">
        <v>0</v>
      </c>
      <c r="I58" s="264"/>
    </row>
    <row r="59" spans="1:9" ht="25.5">
      <c r="A59" s="130"/>
      <c r="B59" s="265">
        <v>51</v>
      </c>
      <c r="C59" s="266" t="s">
        <v>645</v>
      </c>
      <c r="D59" s="147">
        <v>86142</v>
      </c>
      <c r="E59" s="147">
        <v>0</v>
      </c>
      <c r="F59" s="147">
        <v>86142</v>
      </c>
      <c r="G59" s="147">
        <v>0</v>
      </c>
      <c r="H59" s="148">
        <v>0</v>
      </c>
      <c r="I59" s="264"/>
    </row>
    <row r="60" spans="1:9" ht="15.75" thickBot="1">
      <c r="A60" s="130"/>
      <c r="B60" s="267">
        <v>52</v>
      </c>
      <c r="C60" s="268" t="s">
        <v>116</v>
      </c>
      <c r="D60" s="151">
        <v>13182807</v>
      </c>
      <c r="E60" s="151">
        <v>1011619</v>
      </c>
      <c r="F60" s="151">
        <v>278407</v>
      </c>
      <c r="G60" s="151">
        <v>13916019</v>
      </c>
      <c r="H60" s="152">
        <v>7567225</v>
      </c>
      <c r="I60" s="264"/>
    </row>
    <row r="61" spans="2:8" ht="15">
      <c r="B61" s="269"/>
      <c r="C61" s="269"/>
      <c r="D61" s="269"/>
      <c r="E61" s="269"/>
      <c r="F61" s="269"/>
      <c r="G61" s="269"/>
      <c r="H61" s="269"/>
    </row>
    <row r="63" spans="3:8" ht="15">
      <c r="C63" s="126"/>
      <c r="D63" s="126"/>
      <c r="E63" s="126"/>
      <c r="F63" s="126"/>
      <c r="G63" s="590"/>
      <c r="H63" s="590"/>
    </row>
    <row r="64" spans="3:8" ht="34.5" customHeight="1">
      <c r="C64" s="157"/>
      <c r="D64" s="321"/>
      <c r="E64" s="157"/>
      <c r="F64" s="321"/>
      <c r="G64" s="596"/>
      <c r="H64" s="596"/>
    </row>
    <row r="79" ht="15.75" customHeight="1"/>
    <row r="80" spans="1:9" ht="15">
      <c r="A80" s="130"/>
      <c r="B80" s="161"/>
      <c r="C80" s="161"/>
      <c r="D80" s="161"/>
      <c r="E80" s="161"/>
      <c r="F80" s="161"/>
      <c r="G80" s="161"/>
      <c r="H80" s="161"/>
      <c r="I80" s="130"/>
    </row>
  </sheetData>
  <sheetProtection/>
  <mergeCells count="4">
    <mergeCell ref="B2:C3"/>
    <mergeCell ref="B5:H5"/>
    <mergeCell ref="G63:H63"/>
    <mergeCell ref="G64:H64"/>
  </mergeCells>
  <printOptions/>
  <pageMargins left="0.7" right="0.7" top="0.75" bottom="0.75" header="0.3" footer="0.3"/>
  <pageSetup horizontalDpi="600" verticalDpi="600" orientation="portrait" scale="51"/>
</worksheet>
</file>

<file path=xl/worksheets/sheet75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J22" sqref="J22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431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4039483</v>
      </c>
      <c r="E10" s="107">
        <v>589764518</v>
      </c>
      <c r="F10" s="107">
        <v>538083</v>
      </c>
      <c r="G10" s="107">
        <v>99545355</v>
      </c>
      <c r="H10" s="107">
        <v>3944474</v>
      </c>
      <c r="I10" s="107">
        <v>662671632</v>
      </c>
      <c r="J10" s="107">
        <v>566390</v>
      </c>
      <c r="K10" s="107">
        <v>128570530</v>
      </c>
      <c r="L10" s="107">
        <v>-95009</v>
      </c>
      <c r="M10" s="107">
        <v>72907114</v>
      </c>
      <c r="N10" s="107">
        <v>28307</v>
      </c>
      <c r="O10" s="108">
        <v>29025175</v>
      </c>
    </row>
    <row r="11" spans="2:15" ht="15">
      <c r="B11" s="109" t="s">
        <v>13</v>
      </c>
      <c r="C11" s="110" t="s">
        <v>98</v>
      </c>
      <c r="D11" s="111">
        <v>65055</v>
      </c>
      <c r="E11" s="111">
        <v>9498030</v>
      </c>
      <c r="F11" s="111">
        <v>0</v>
      </c>
      <c r="G11" s="111">
        <v>0</v>
      </c>
      <c r="H11" s="111">
        <v>93950</v>
      </c>
      <c r="I11" s="111">
        <v>15783600</v>
      </c>
      <c r="J11" s="111">
        <v>0</v>
      </c>
      <c r="K11" s="111">
        <v>0</v>
      </c>
      <c r="L11" s="112">
        <v>28895</v>
      </c>
      <c r="M11" s="113">
        <v>6285570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142737</v>
      </c>
      <c r="E12" s="113">
        <v>20839602</v>
      </c>
      <c r="F12" s="115">
        <v>0</v>
      </c>
      <c r="G12" s="115">
        <v>0</v>
      </c>
      <c r="H12" s="115">
        <v>150944</v>
      </c>
      <c r="I12" s="115">
        <v>25358592</v>
      </c>
      <c r="J12" s="115">
        <v>0</v>
      </c>
      <c r="K12" s="116">
        <v>0</v>
      </c>
      <c r="L12" s="112">
        <v>8207</v>
      </c>
      <c r="M12" s="113">
        <v>4518990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6">
        <v>0</v>
      </c>
      <c r="L13" s="112">
        <v>0</v>
      </c>
      <c r="M13" s="113">
        <v>0</v>
      </c>
      <c r="N13" s="112">
        <v>0</v>
      </c>
      <c r="O13" s="114">
        <v>0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3831691</v>
      </c>
      <c r="E15" s="113">
        <v>559426886</v>
      </c>
      <c r="F15" s="115">
        <v>538083</v>
      </c>
      <c r="G15" s="115">
        <v>99545355</v>
      </c>
      <c r="H15" s="115">
        <v>3699580</v>
      </c>
      <c r="I15" s="115">
        <v>621529440</v>
      </c>
      <c r="J15" s="115">
        <v>566390</v>
      </c>
      <c r="K15" s="116">
        <v>128570530</v>
      </c>
      <c r="L15" s="112">
        <v>-132111</v>
      </c>
      <c r="M15" s="113">
        <v>62102554</v>
      </c>
      <c r="N15" s="112">
        <v>28307</v>
      </c>
      <c r="O15" s="114">
        <v>29025175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B2:D3"/>
    <mergeCell ref="M2:O2"/>
    <mergeCell ref="M3:O3"/>
    <mergeCell ref="B4:O4"/>
    <mergeCell ref="B5:K5"/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portrait" scale="54"/>
</worksheet>
</file>

<file path=xl/worksheets/sheet7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438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212330149</v>
      </c>
      <c r="E8" s="67">
        <v>0</v>
      </c>
      <c r="F8" s="67">
        <v>4595</v>
      </c>
      <c r="G8" s="67">
        <v>775881</v>
      </c>
      <c r="H8" s="67">
        <v>0</v>
      </c>
      <c r="I8" s="67">
        <v>0</v>
      </c>
      <c r="J8" s="67">
        <v>23609</v>
      </c>
      <c r="K8" s="67">
        <v>201133</v>
      </c>
      <c r="L8" s="67">
        <v>0</v>
      </c>
      <c r="M8" s="68">
        <v>212885883</v>
      </c>
      <c r="N8" s="67">
        <v>89858798</v>
      </c>
      <c r="O8" s="69">
        <v>123027085</v>
      </c>
    </row>
    <row r="9" spans="2:15" ht="15">
      <c r="B9" s="70" t="s">
        <v>55</v>
      </c>
      <c r="C9" s="71" t="s">
        <v>56</v>
      </c>
      <c r="D9" s="72">
        <v>16346295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16346295</v>
      </c>
      <c r="N9" s="72">
        <v>0</v>
      </c>
      <c r="O9" s="74">
        <v>16346295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181417020</v>
      </c>
      <c r="E11" s="72">
        <v>0</v>
      </c>
      <c r="F11" s="72">
        <v>0</v>
      </c>
      <c r="G11" s="72">
        <v>750023</v>
      </c>
      <c r="H11" s="72">
        <v>0</v>
      </c>
      <c r="I11" s="77">
        <v>0</v>
      </c>
      <c r="J11" s="72">
        <v>21646</v>
      </c>
      <c r="K11" s="78">
        <v>0</v>
      </c>
      <c r="L11" s="72">
        <v>0</v>
      </c>
      <c r="M11" s="73">
        <v>182145397</v>
      </c>
      <c r="N11" s="72">
        <v>77172424</v>
      </c>
      <c r="O11" s="74">
        <v>104972973</v>
      </c>
    </row>
    <row r="12" spans="2:15" ht="15">
      <c r="B12" s="70" t="s">
        <v>61</v>
      </c>
      <c r="C12" s="71" t="s">
        <v>62</v>
      </c>
      <c r="D12" s="72">
        <v>3492826</v>
      </c>
      <c r="E12" s="72">
        <v>0</v>
      </c>
      <c r="F12" s="72">
        <v>0</v>
      </c>
      <c r="G12" s="72">
        <v>24874</v>
      </c>
      <c r="H12" s="72">
        <v>0</v>
      </c>
      <c r="I12" s="72">
        <v>0</v>
      </c>
      <c r="J12" s="67">
        <v>0</v>
      </c>
      <c r="K12" s="72">
        <v>198881</v>
      </c>
      <c r="L12" s="72">
        <v>0</v>
      </c>
      <c r="M12" s="73">
        <v>3318819</v>
      </c>
      <c r="N12" s="72">
        <v>2908383</v>
      </c>
      <c r="O12" s="74">
        <v>410436</v>
      </c>
    </row>
    <row r="13" spans="2:15" ht="18" customHeight="1">
      <c r="B13" s="70" t="s">
        <v>63</v>
      </c>
      <c r="C13" s="71" t="s">
        <v>64</v>
      </c>
      <c r="D13" s="72">
        <v>2016254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2016254</v>
      </c>
      <c r="N13" s="72">
        <v>1627333</v>
      </c>
      <c r="O13" s="74">
        <v>388921</v>
      </c>
    </row>
    <row r="14" spans="2:15" ht="15.75" customHeight="1">
      <c r="B14" s="70" t="s">
        <v>65</v>
      </c>
      <c r="C14" s="71" t="s">
        <v>66</v>
      </c>
      <c r="D14" s="72">
        <v>9057754</v>
      </c>
      <c r="E14" s="72">
        <v>0</v>
      </c>
      <c r="F14" s="72">
        <v>4595</v>
      </c>
      <c r="G14" s="72">
        <v>984</v>
      </c>
      <c r="H14" s="72">
        <v>0</v>
      </c>
      <c r="I14" s="72">
        <v>0</v>
      </c>
      <c r="J14" s="72">
        <v>1963</v>
      </c>
      <c r="K14" s="72">
        <v>2252</v>
      </c>
      <c r="L14" s="72">
        <v>0</v>
      </c>
      <c r="M14" s="73">
        <v>9059118</v>
      </c>
      <c r="N14" s="72">
        <v>8150658</v>
      </c>
      <c r="O14" s="74">
        <v>908460</v>
      </c>
    </row>
    <row r="15" spans="2:15" ht="15">
      <c r="B15" s="79" t="s">
        <v>18</v>
      </c>
      <c r="C15" s="80" t="s">
        <v>67</v>
      </c>
      <c r="D15" s="72">
        <v>3299184</v>
      </c>
      <c r="E15" s="72">
        <v>0</v>
      </c>
      <c r="F15" s="72">
        <v>808042</v>
      </c>
      <c r="G15" s="72">
        <v>0</v>
      </c>
      <c r="H15" s="72">
        <v>0</v>
      </c>
      <c r="I15" s="72">
        <v>0</v>
      </c>
      <c r="J15" s="72">
        <v>0</v>
      </c>
      <c r="K15" s="72">
        <v>739016</v>
      </c>
      <c r="L15" s="72">
        <v>0</v>
      </c>
      <c r="M15" s="73">
        <v>3368210</v>
      </c>
      <c r="N15" s="72">
        <v>0</v>
      </c>
      <c r="O15" s="74">
        <v>3368210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323686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323686</v>
      </c>
      <c r="N17" s="76">
        <v>323686</v>
      </c>
      <c r="O17" s="85">
        <v>0</v>
      </c>
    </row>
    <row r="18" spans="2:15" ht="15.75" thickBot="1">
      <c r="B18" s="586" t="s">
        <v>70</v>
      </c>
      <c r="C18" s="587"/>
      <c r="D18" s="86">
        <v>215953019</v>
      </c>
      <c r="E18" s="86">
        <v>0</v>
      </c>
      <c r="F18" s="86">
        <v>812637</v>
      </c>
      <c r="G18" s="86">
        <v>775881</v>
      </c>
      <c r="H18" s="86">
        <v>0</v>
      </c>
      <c r="I18" s="86">
        <v>0</v>
      </c>
      <c r="J18" s="86">
        <v>23609</v>
      </c>
      <c r="K18" s="86">
        <v>940149</v>
      </c>
      <c r="L18" s="86">
        <v>0</v>
      </c>
      <c r="M18" s="86">
        <v>216577779</v>
      </c>
      <c r="N18" s="86">
        <v>90182484</v>
      </c>
      <c r="O18" s="87">
        <v>126395295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36865</v>
      </c>
      <c r="H19" s="88" t="s">
        <v>72</v>
      </c>
      <c r="I19" s="88" t="s">
        <v>72</v>
      </c>
      <c r="J19" s="88" t="s">
        <v>72</v>
      </c>
      <c r="K19" s="89">
        <v>201133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32"/>
  <sheetViews>
    <sheetView showGridLines="0" showOutlineSymbols="0" zoomScalePageLayoutView="0" workbookViewId="0" topLeftCell="A1">
      <selection activeCell="E17" sqref="E16:E17"/>
    </sheetView>
  </sheetViews>
  <sheetFormatPr defaultColWidth="9.140625" defaultRowHeight="15"/>
  <cols>
    <col min="1" max="2" width="4.421875" style="2" customWidth="1"/>
    <col min="3" max="3" width="32.421875" style="2" customWidth="1"/>
    <col min="4" max="4" width="16.7109375" style="2" customWidth="1"/>
    <col min="5" max="5" width="16.421875" style="2" customWidth="1"/>
    <col min="6" max="6" width="15.28125" style="2" customWidth="1"/>
    <col min="7" max="7" width="15.140625" style="2" customWidth="1"/>
    <col min="8" max="8" width="15.28125" style="2" customWidth="1"/>
    <col min="9" max="9" width="4.8515625" style="2" customWidth="1"/>
    <col min="10" max="16384" width="9.140625" style="2" customWidth="1"/>
  </cols>
  <sheetData>
    <row r="2" spans="1:9" ht="15" customHeight="1">
      <c r="A2" s="130"/>
      <c r="B2" s="639" t="s">
        <v>438</v>
      </c>
      <c r="C2" s="639"/>
      <c r="D2" s="131"/>
      <c r="E2" s="131"/>
      <c r="F2" s="131"/>
      <c r="G2" s="131"/>
      <c r="H2" s="132"/>
      <c r="I2" s="130"/>
    </row>
    <row r="3" spans="1:9" ht="15">
      <c r="A3" s="130"/>
      <c r="B3" s="639"/>
      <c r="C3" s="639"/>
      <c r="D3" s="131"/>
      <c r="E3" s="131"/>
      <c r="F3" s="131"/>
      <c r="G3" s="131"/>
      <c r="H3" s="132"/>
      <c r="I3" s="130"/>
    </row>
    <row r="4" spans="1:9" ht="15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3.5" customHeight="1">
      <c r="A5" s="130"/>
      <c r="B5" s="620" t="s">
        <v>158</v>
      </c>
      <c r="C5" s="620"/>
      <c r="D5" s="620"/>
      <c r="E5" s="620"/>
      <c r="F5" s="620"/>
      <c r="G5" s="620"/>
      <c r="H5" s="620"/>
      <c r="I5" s="130"/>
    </row>
    <row r="6" spans="1:9" ht="2.25" customHeight="1" thickBot="1">
      <c r="A6" s="130"/>
      <c r="B6" s="133"/>
      <c r="C6" s="133"/>
      <c r="D6" s="133"/>
      <c r="E6" s="133"/>
      <c r="F6" s="133"/>
      <c r="G6" s="133"/>
      <c r="H6" s="261" t="s">
        <v>134</v>
      </c>
      <c r="I6" s="130"/>
    </row>
    <row r="7" spans="1:9" ht="25.5">
      <c r="A7" s="130"/>
      <c r="B7" s="134" t="s">
        <v>105</v>
      </c>
      <c r="C7" s="135" t="s">
        <v>135</v>
      </c>
      <c r="D7" s="136" t="s">
        <v>107</v>
      </c>
      <c r="E7" s="136" t="s">
        <v>44</v>
      </c>
      <c r="F7" s="136" t="s">
        <v>45</v>
      </c>
      <c r="G7" s="136" t="s">
        <v>108</v>
      </c>
      <c r="H7" s="137" t="s">
        <v>109</v>
      </c>
      <c r="I7" s="130"/>
    </row>
    <row r="8" spans="1:9" ht="11.25" customHeight="1" thickBot="1">
      <c r="A8" s="130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40">
        <v>7</v>
      </c>
      <c r="I8" s="130"/>
    </row>
    <row r="9" spans="1:9" ht="25.5">
      <c r="A9" s="154"/>
      <c r="B9" s="262">
        <v>1</v>
      </c>
      <c r="C9" s="263" t="s">
        <v>646</v>
      </c>
      <c r="D9" s="143">
        <v>2194836</v>
      </c>
      <c r="E9" s="143">
        <v>0</v>
      </c>
      <c r="F9" s="143">
        <v>0</v>
      </c>
      <c r="G9" s="143">
        <v>2194836</v>
      </c>
      <c r="H9" s="144">
        <v>1662939</v>
      </c>
      <c r="I9" s="264"/>
    </row>
    <row r="10" spans="1:9" ht="15">
      <c r="A10" s="130"/>
      <c r="B10" s="265">
        <v>2</v>
      </c>
      <c r="C10" s="266" t="s">
        <v>647</v>
      </c>
      <c r="D10" s="147">
        <v>337235</v>
      </c>
      <c r="E10" s="147">
        <v>0</v>
      </c>
      <c r="F10" s="147">
        <v>0</v>
      </c>
      <c r="G10" s="147">
        <v>337235</v>
      </c>
      <c r="H10" s="148">
        <v>214285</v>
      </c>
      <c r="I10" s="264"/>
    </row>
    <row r="11" spans="1:9" ht="25.5">
      <c r="A11" s="130"/>
      <c r="B11" s="265">
        <v>3</v>
      </c>
      <c r="C11" s="266" t="s">
        <v>648</v>
      </c>
      <c r="D11" s="147">
        <v>790</v>
      </c>
      <c r="E11" s="147">
        <v>0</v>
      </c>
      <c r="F11" s="147">
        <v>0</v>
      </c>
      <c r="G11" s="147">
        <v>790</v>
      </c>
      <c r="H11" s="148">
        <v>0</v>
      </c>
      <c r="I11" s="264"/>
    </row>
    <row r="12" spans="1:9" ht="15.75" thickBot="1">
      <c r="A12" s="130"/>
      <c r="B12" s="267">
        <v>4</v>
      </c>
      <c r="C12" s="268" t="s">
        <v>116</v>
      </c>
      <c r="D12" s="151">
        <v>2532861</v>
      </c>
      <c r="E12" s="151">
        <v>0</v>
      </c>
      <c r="F12" s="151">
        <v>0</v>
      </c>
      <c r="G12" s="151">
        <v>2532861</v>
      </c>
      <c r="H12" s="152">
        <v>1877224</v>
      </c>
      <c r="I12" s="264"/>
    </row>
    <row r="13" spans="2:8" ht="15">
      <c r="B13" s="269"/>
      <c r="C13" s="269"/>
      <c r="D13" s="269"/>
      <c r="E13" s="269"/>
      <c r="F13" s="269"/>
      <c r="G13" s="269"/>
      <c r="H13" s="269"/>
    </row>
    <row r="15" spans="3:8" ht="15">
      <c r="C15" s="126"/>
      <c r="D15" s="126"/>
      <c r="E15" s="126"/>
      <c r="F15" s="126"/>
      <c r="G15" s="590"/>
      <c r="H15" s="590"/>
    </row>
    <row r="16" spans="3:8" ht="34.5" customHeight="1">
      <c r="C16" s="157"/>
      <c r="D16" s="321"/>
      <c r="E16" s="157"/>
      <c r="F16" s="321"/>
      <c r="G16" s="596"/>
      <c r="H16" s="596"/>
    </row>
    <row r="31" ht="15.75" customHeight="1"/>
    <row r="32" spans="1:9" ht="15">
      <c r="A32" s="130"/>
      <c r="B32" s="161"/>
      <c r="C32" s="161"/>
      <c r="D32" s="161"/>
      <c r="E32" s="161"/>
      <c r="F32" s="161"/>
      <c r="G32" s="161"/>
      <c r="H32" s="161"/>
      <c r="I32" s="130"/>
    </row>
  </sheetData>
  <sheetProtection/>
  <mergeCells count="4">
    <mergeCell ref="B2:C3"/>
    <mergeCell ref="B5:H5"/>
    <mergeCell ref="G15:H15"/>
    <mergeCell ref="G16:H16"/>
  </mergeCells>
  <printOptions/>
  <pageMargins left="0.7" right="0.7" top="0.75" bottom="0.75" header="0.3" footer="0.3"/>
  <pageSetup horizontalDpi="600" verticalDpi="600" orientation="portrait" scale="51"/>
</worksheet>
</file>

<file path=xl/worksheets/sheet78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L23" sqref="L23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6" width="10.7109375" style="2" customWidth="1"/>
    <col min="7" max="7" width="13.8515625" style="2" customWidth="1"/>
    <col min="8" max="10" width="10.7109375" style="2" customWidth="1"/>
    <col min="11" max="11" width="13.4218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>
      <c r="B2" s="580" t="s">
        <v>438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638"/>
      <c r="N3" s="638"/>
      <c r="O3" s="638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15256029</v>
      </c>
      <c r="G10" s="107">
        <v>2822365365</v>
      </c>
      <c r="H10" s="107">
        <v>0</v>
      </c>
      <c r="I10" s="107">
        <v>0</v>
      </c>
      <c r="J10" s="107">
        <v>15263739</v>
      </c>
      <c r="K10" s="107">
        <v>3464868753</v>
      </c>
      <c r="L10" s="107">
        <v>0</v>
      </c>
      <c r="M10" s="107">
        <v>0</v>
      </c>
      <c r="N10" s="107">
        <v>7710</v>
      </c>
      <c r="O10" s="108">
        <v>642503388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22040</v>
      </c>
      <c r="G11" s="111">
        <v>4077400</v>
      </c>
      <c r="H11" s="111">
        <v>0</v>
      </c>
      <c r="I11" s="111">
        <v>0</v>
      </c>
      <c r="J11" s="111">
        <v>15114</v>
      </c>
      <c r="K11" s="111">
        <v>3430878</v>
      </c>
      <c r="L11" s="112">
        <v>0</v>
      </c>
      <c r="M11" s="113">
        <v>0</v>
      </c>
      <c r="N11" s="112">
        <v>-6926</v>
      </c>
      <c r="O11" s="114">
        <v>-646522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6">
        <v>0</v>
      </c>
      <c r="L13" s="112">
        <v>0</v>
      </c>
      <c r="M13" s="113">
        <v>0</v>
      </c>
      <c r="N13" s="112">
        <v>0</v>
      </c>
      <c r="O13" s="114">
        <v>0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14233432</v>
      </c>
      <c r="G15" s="115">
        <v>2633184920</v>
      </c>
      <c r="H15" s="115">
        <v>0</v>
      </c>
      <c r="I15" s="115">
        <v>0</v>
      </c>
      <c r="J15" s="115">
        <v>14240358</v>
      </c>
      <c r="K15" s="116">
        <v>3232561266</v>
      </c>
      <c r="L15" s="112">
        <v>0</v>
      </c>
      <c r="M15" s="113">
        <v>0</v>
      </c>
      <c r="N15" s="112">
        <v>6926</v>
      </c>
      <c r="O15" s="114">
        <v>599376346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1000557</v>
      </c>
      <c r="G16" s="121">
        <v>185103045</v>
      </c>
      <c r="H16" s="121">
        <v>0</v>
      </c>
      <c r="I16" s="121">
        <v>0</v>
      </c>
      <c r="J16" s="121">
        <v>1008267</v>
      </c>
      <c r="K16" s="122">
        <v>228876609</v>
      </c>
      <c r="L16" s="119">
        <v>0</v>
      </c>
      <c r="M16" s="120">
        <v>0</v>
      </c>
      <c r="N16" s="119">
        <v>7710</v>
      </c>
      <c r="O16" s="123">
        <v>43773564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20">
    <mergeCell ref="B2:D3"/>
    <mergeCell ref="M2:O2"/>
    <mergeCell ref="M3:O3"/>
    <mergeCell ref="B4:O4"/>
    <mergeCell ref="B5:K5"/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C6:C8"/>
    <mergeCell ref="H6:K6"/>
    <mergeCell ref="L6:L8"/>
    <mergeCell ref="M6:M8"/>
    <mergeCell ref="N6:N8"/>
  </mergeCells>
  <printOptions/>
  <pageMargins left="0.7" right="0.7" top="0.75" bottom="0.75" header="0.3" footer="0.3"/>
  <pageSetup horizontalDpi="600" verticalDpi="600" orientation="portrait" scale="54"/>
</worksheet>
</file>

<file path=xl/worksheets/sheet79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649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15410460</v>
      </c>
      <c r="E8" s="67">
        <v>0</v>
      </c>
      <c r="F8" s="67">
        <v>972713</v>
      </c>
      <c r="G8" s="67">
        <v>0</v>
      </c>
      <c r="H8" s="67">
        <v>0</v>
      </c>
      <c r="I8" s="67">
        <v>0</v>
      </c>
      <c r="J8" s="67">
        <v>60741</v>
      </c>
      <c r="K8" s="67">
        <v>0</v>
      </c>
      <c r="L8" s="67">
        <v>0</v>
      </c>
      <c r="M8" s="68">
        <v>16322433</v>
      </c>
      <c r="N8" s="67">
        <v>13617427</v>
      </c>
      <c r="O8" s="69">
        <v>2705006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2383684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2383684</v>
      </c>
      <c r="N11" s="72">
        <v>1243712</v>
      </c>
      <c r="O11" s="74">
        <v>1139972</v>
      </c>
    </row>
    <row r="12" spans="2:15" ht="15">
      <c r="B12" s="70" t="s">
        <v>61</v>
      </c>
      <c r="C12" s="71" t="s">
        <v>62</v>
      </c>
      <c r="D12" s="72">
        <v>1483685</v>
      </c>
      <c r="E12" s="72">
        <v>0</v>
      </c>
      <c r="F12" s="72">
        <v>25950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1509635</v>
      </c>
      <c r="N12" s="72">
        <v>1435862</v>
      </c>
      <c r="O12" s="74">
        <v>73773</v>
      </c>
    </row>
    <row r="13" spans="2:15" ht="18" customHeight="1">
      <c r="B13" s="70" t="s">
        <v>63</v>
      </c>
      <c r="C13" s="71" t="s">
        <v>64</v>
      </c>
      <c r="D13" s="72">
        <v>7361954</v>
      </c>
      <c r="E13" s="72">
        <v>0</v>
      </c>
      <c r="F13" s="72">
        <v>756805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8118759</v>
      </c>
      <c r="N13" s="72">
        <v>6633460</v>
      </c>
      <c r="O13" s="74">
        <v>1485298</v>
      </c>
    </row>
    <row r="14" spans="2:15" ht="15.75" customHeight="1">
      <c r="B14" s="70" t="s">
        <v>65</v>
      </c>
      <c r="C14" s="71" t="s">
        <v>66</v>
      </c>
      <c r="D14" s="72">
        <v>4181138</v>
      </c>
      <c r="E14" s="72">
        <v>0</v>
      </c>
      <c r="F14" s="72">
        <v>189958</v>
      </c>
      <c r="G14" s="72">
        <v>0</v>
      </c>
      <c r="H14" s="72">
        <v>0</v>
      </c>
      <c r="I14" s="72">
        <v>0</v>
      </c>
      <c r="J14" s="72">
        <v>60741</v>
      </c>
      <c r="K14" s="72">
        <v>0</v>
      </c>
      <c r="L14" s="72">
        <v>0</v>
      </c>
      <c r="M14" s="73">
        <v>4310355</v>
      </c>
      <c r="N14" s="72">
        <v>4304392</v>
      </c>
      <c r="O14" s="74">
        <v>5963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225787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225787</v>
      </c>
      <c r="N17" s="76">
        <v>225787</v>
      </c>
      <c r="O17" s="85">
        <v>0</v>
      </c>
    </row>
    <row r="18" spans="2:15" ht="15.75" thickBot="1">
      <c r="B18" s="586" t="s">
        <v>70</v>
      </c>
      <c r="C18" s="587"/>
      <c r="D18" s="86">
        <v>15636247</v>
      </c>
      <c r="E18" s="86">
        <v>0</v>
      </c>
      <c r="F18" s="86">
        <v>972713</v>
      </c>
      <c r="G18" s="86">
        <v>0</v>
      </c>
      <c r="H18" s="86">
        <v>0</v>
      </c>
      <c r="I18" s="86">
        <v>0</v>
      </c>
      <c r="J18" s="86">
        <v>60741</v>
      </c>
      <c r="K18" s="86">
        <v>0</v>
      </c>
      <c r="L18" s="86">
        <v>0</v>
      </c>
      <c r="M18" s="86">
        <v>16548220</v>
      </c>
      <c r="N18" s="86">
        <v>13843214</v>
      </c>
      <c r="O18" s="87">
        <v>2705006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F26" sqref="F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131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64" t="s">
        <v>49</v>
      </c>
      <c r="F7" s="64" t="s">
        <v>50</v>
      </c>
      <c r="G7" s="64" t="s">
        <v>51</v>
      </c>
      <c r="H7" s="64" t="s">
        <v>52</v>
      </c>
      <c r="I7" s="64" t="s">
        <v>49</v>
      </c>
      <c r="J7" s="64" t="s">
        <v>53</v>
      </c>
      <c r="K7" s="64" t="s">
        <v>51</v>
      </c>
      <c r="L7" s="64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980810200</v>
      </c>
      <c r="E8" s="67">
        <v>0</v>
      </c>
      <c r="F8" s="67">
        <v>19681116</v>
      </c>
      <c r="G8" s="67">
        <v>71380280</v>
      </c>
      <c r="H8" s="67">
        <v>3367192</v>
      </c>
      <c r="I8" s="67">
        <v>0</v>
      </c>
      <c r="J8" s="67">
        <v>5078146</v>
      </c>
      <c r="K8" s="67">
        <v>30472187</v>
      </c>
      <c r="L8" s="67">
        <v>1836451</v>
      </c>
      <c r="M8" s="68">
        <v>1037851991</v>
      </c>
      <c r="N8" s="67">
        <v>535339463</v>
      </c>
      <c r="O8" s="69">
        <v>502512530</v>
      </c>
    </row>
    <row r="9" spans="2:15" ht="15">
      <c r="B9" s="70" t="s">
        <v>55</v>
      </c>
      <c r="C9" s="71" t="s">
        <v>56</v>
      </c>
      <c r="D9" s="72">
        <v>16272312</v>
      </c>
      <c r="E9" s="72">
        <v>0</v>
      </c>
      <c r="F9" s="72">
        <v>0</v>
      </c>
      <c r="G9" s="72">
        <v>185000</v>
      </c>
      <c r="H9" s="72">
        <v>0</v>
      </c>
      <c r="I9" s="72">
        <v>0</v>
      </c>
      <c r="J9" s="72">
        <v>0</v>
      </c>
      <c r="K9" s="72">
        <v>185000</v>
      </c>
      <c r="L9" s="72">
        <v>0</v>
      </c>
      <c r="M9" s="73">
        <v>16272312</v>
      </c>
      <c r="N9" s="72">
        <v>0</v>
      </c>
      <c r="O9" s="74">
        <v>16272312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768284698</v>
      </c>
      <c r="E11" s="72">
        <v>0</v>
      </c>
      <c r="F11" s="72">
        <v>4472851</v>
      </c>
      <c r="G11" s="72">
        <v>65842541</v>
      </c>
      <c r="H11" s="72">
        <v>1159908</v>
      </c>
      <c r="I11" s="77">
        <v>0</v>
      </c>
      <c r="J11" s="72">
        <v>4270</v>
      </c>
      <c r="K11" s="78">
        <v>26348357</v>
      </c>
      <c r="L11" s="72">
        <v>0</v>
      </c>
      <c r="M11" s="73">
        <v>813407368</v>
      </c>
      <c r="N11" s="72">
        <v>332535904</v>
      </c>
      <c r="O11" s="74">
        <v>480871464</v>
      </c>
    </row>
    <row r="12" spans="2:15" ht="15">
      <c r="B12" s="70" t="s">
        <v>61</v>
      </c>
      <c r="C12" s="71" t="s">
        <v>62</v>
      </c>
      <c r="D12" s="72">
        <v>19527666</v>
      </c>
      <c r="E12" s="72">
        <v>0</v>
      </c>
      <c r="F12" s="72">
        <v>93765</v>
      </c>
      <c r="G12" s="72">
        <v>875434</v>
      </c>
      <c r="H12" s="72">
        <v>56809</v>
      </c>
      <c r="I12" s="72">
        <v>0</v>
      </c>
      <c r="J12" s="67">
        <v>82886</v>
      </c>
      <c r="K12" s="72">
        <v>169688</v>
      </c>
      <c r="L12" s="72">
        <v>758770</v>
      </c>
      <c r="M12" s="73">
        <v>19542332</v>
      </c>
      <c r="N12" s="72">
        <v>17146941</v>
      </c>
      <c r="O12" s="74">
        <v>2395385</v>
      </c>
    </row>
    <row r="13" spans="2:15" ht="18" customHeight="1">
      <c r="B13" s="70" t="s">
        <v>63</v>
      </c>
      <c r="C13" s="71" t="s">
        <v>64</v>
      </c>
      <c r="D13" s="72">
        <v>1420155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1420155</v>
      </c>
      <c r="N13" s="72">
        <v>1263718</v>
      </c>
      <c r="O13" s="74">
        <v>156437</v>
      </c>
    </row>
    <row r="14" spans="2:15" ht="15.75" customHeight="1">
      <c r="B14" s="70" t="s">
        <v>65</v>
      </c>
      <c r="C14" s="71" t="s">
        <v>66</v>
      </c>
      <c r="D14" s="72">
        <v>175305369</v>
      </c>
      <c r="E14" s="72">
        <v>0</v>
      </c>
      <c r="F14" s="72">
        <v>15114504</v>
      </c>
      <c r="G14" s="72">
        <v>4477306</v>
      </c>
      <c r="H14" s="72">
        <v>2150476</v>
      </c>
      <c r="I14" s="72">
        <v>0</v>
      </c>
      <c r="J14" s="72">
        <v>4990991</v>
      </c>
      <c r="K14" s="72">
        <v>3769143</v>
      </c>
      <c r="L14" s="72">
        <v>1077681</v>
      </c>
      <c r="M14" s="73">
        <v>187209836</v>
      </c>
      <c r="N14" s="72">
        <v>184392900</v>
      </c>
      <c r="O14" s="74">
        <v>2816940</v>
      </c>
    </row>
    <row r="15" spans="2:15" ht="15">
      <c r="B15" s="79" t="s">
        <v>18</v>
      </c>
      <c r="C15" s="80" t="s">
        <v>67</v>
      </c>
      <c r="D15" s="72">
        <v>8128954</v>
      </c>
      <c r="E15" s="72">
        <v>0</v>
      </c>
      <c r="F15" s="72">
        <v>2586302</v>
      </c>
      <c r="G15" s="72">
        <v>0</v>
      </c>
      <c r="H15" s="72">
        <v>0</v>
      </c>
      <c r="I15" s="72">
        <v>0</v>
      </c>
      <c r="J15" s="72">
        <v>7292315</v>
      </c>
      <c r="K15" s="72">
        <v>1170389</v>
      </c>
      <c r="L15" s="72">
        <v>27060</v>
      </c>
      <c r="M15" s="73">
        <v>2225492</v>
      </c>
      <c r="N15" s="72">
        <v>0</v>
      </c>
      <c r="O15" s="74">
        <v>2225492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8604901</v>
      </c>
      <c r="E17" s="76">
        <v>0</v>
      </c>
      <c r="F17" s="76">
        <v>511336</v>
      </c>
      <c r="G17" s="76">
        <v>107757</v>
      </c>
      <c r="H17" s="76">
        <v>1900</v>
      </c>
      <c r="I17" s="76">
        <v>0</v>
      </c>
      <c r="J17" s="76">
        <v>394599</v>
      </c>
      <c r="K17" s="76">
        <v>199608</v>
      </c>
      <c r="L17" s="76">
        <v>275</v>
      </c>
      <c r="M17" s="84">
        <v>8631418</v>
      </c>
      <c r="N17" s="76">
        <v>8521844</v>
      </c>
      <c r="O17" s="85">
        <v>109574</v>
      </c>
    </row>
    <row r="18" spans="2:15" ht="15.75" thickBot="1">
      <c r="B18" s="586" t="s">
        <v>70</v>
      </c>
      <c r="C18" s="587"/>
      <c r="D18" s="86">
        <v>997544049</v>
      </c>
      <c r="E18" s="86">
        <v>0</v>
      </c>
      <c r="F18" s="86">
        <v>22778749</v>
      </c>
      <c r="G18" s="86">
        <v>71488037</v>
      </c>
      <c r="H18" s="86">
        <v>3369092</v>
      </c>
      <c r="I18" s="86">
        <v>0</v>
      </c>
      <c r="J18" s="86">
        <v>12765055</v>
      </c>
      <c r="K18" s="86">
        <v>31842184</v>
      </c>
      <c r="L18" s="86">
        <v>1863786</v>
      </c>
      <c r="M18" s="86">
        <v>1048708896</v>
      </c>
      <c r="N18" s="86">
        <v>543861303</v>
      </c>
      <c r="O18" s="87">
        <v>503403408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32844350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 t="s">
        <v>76</v>
      </c>
      <c r="D25" s="590"/>
      <c r="G25" s="590" t="s">
        <v>76</v>
      </c>
      <c r="H25" s="590"/>
      <c r="I25" s="590"/>
      <c r="L25" s="590" t="s">
        <v>77</v>
      </c>
      <c r="M25" s="590"/>
      <c r="N25" s="590"/>
    </row>
    <row r="26" spans="3:14" ht="30" customHeight="1">
      <c r="C26" s="595" t="s">
        <v>78</v>
      </c>
      <c r="D26" s="595"/>
      <c r="E26" s="92"/>
      <c r="F26" s="92"/>
      <c r="G26" s="595" t="s">
        <v>79</v>
      </c>
      <c r="H26" s="595"/>
      <c r="I26" s="595"/>
      <c r="J26" s="92"/>
      <c r="K26" s="92"/>
      <c r="L26" s="596" t="s">
        <v>80</v>
      </c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80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L20" sqref="L20:O20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318" t="s">
        <v>649</v>
      </c>
      <c r="C2" s="318"/>
      <c r="D2" s="318"/>
      <c r="M2" s="128"/>
      <c r="N2" s="128"/>
      <c r="O2" s="128"/>
    </row>
    <row r="3" spans="2:15" ht="15" customHeight="1">
      <c r="B3" s="318"/>
      <c r="C3" s="318"/>
      <c r="D3" s="318"/>
      <c r="M3" s="322"/>
      <c r="N3" s="322"/>
      <c r="O3" s="322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0</v>
      </c>
      <c r="E10" s="107">
        <v>0</v>
      </c>
      <c r="F10" s="107">
        <v>13286</v>
      </c>
      <c r="G10" s="107">
        <v>2457910</v>
      </c>
      <c r="H10" s="107">
        <v>0</v>
      </c>
      <c r="I10" s="107">
        <v>0</v>
      </c>
      <c r="J10" s="107">
        <v>13286</v>
      </c>
      <c r="K10" s="107">
        <v>3015922</v>
      </c>
      <c r="L10" s="107">
        <v>0</v>
      </c>
      <c r="M10" s="107">
        <v>0</v>
      </c>
      <c r="N10" s="107">
        <v>0</v>
      </c>
      <c r="O10" s="108">
        <v>558012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113">
        <v>0</v>
      </c>
      <c r="N11" s="112">
        <v>0</v>
      </c>
      <c r="O11" s="114">
        <v>0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  <c r="L12" s="112">
        <v>0</v>
      </c>
      <c r="M12" s="113">
        <v>0</v>
      </c>
      <c r="N12" s="112">
        <v>0</v>
      </c>
      <c r="O12" s="114">
        <v>0</v>
      </c>
    </row>
    <row r="13" spans="2:15" ht="18" customHeight="1">
      <c r="B13" s="109" t="s">
        <v>20</v>
      </c>
      <c r="C13" s="110" t="s">
        <v>100</v>
      </c>
      <c r="D13" s="112">
        <v>0</v>
      </c>
      <c r="E13" s="113">
        <v>0</v>
      </c>
      <c r="F13" s="115">
        <v>13286</v>
      </c>
      <c r="G13" s="115">
        <v>2457910</v>
      </c>
      <c r="H13" s="115">
        <v>0</v>
      </c>
      <c r="I13" s="115">
        <v>0</v>
      </c>
      <c r="J13" s="115">
        <v>13286</v>
      </c>
      <c r="K13" s="116">
        <v>3015922</v>
      </c>
      <c r="L13" s="112">
        <v>0</v>
      </c>
      <c r="M13" s="113">
        <v>0</v>
      </c>
      <c r="N13" s="112">
        <v>0</v>
      </c>
      <c r="O13" s="114">
        <v>558012</v>
      </c>
    </row>
    <row r="14" spans="2:15" ht="27" customHeight="1">
      <c r="B14" s="109" t="s">
        <v>22</v>
      </c>
      <c r="C14" s="110" t="s">
        <v>101</v>
      </c>
      <c r="D14" s="112">
        <v>0</v>
      </c>
      <c r="E14" s="113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  <c r="L14" s="112">
        <v>0</v>
      </c>
      <c r="M14" s="113">
        <v>0</v>
      </c>
      <c r="N14" s="112">
        <v>0</v>
      </c>
      <c r="O14" s="114">
        <v>0</v>
      </c>
    </row>
    <row r="15" spans="2:15" ht="15">
      <c r="B15" s="109" t="s">
        <v>28</v>
      </c>
      <c r="C15" s="110" t="s">
        <v>102</v>
      </c>
      <c r="D15" s="112">
        <v>0</v>
      </c>
      <c r="E15" s="113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  <c r="L15" s="112">
        <v>0</v>
      </c>
      <c r="M15" s="113">
        <v>0</v>
      </c>
      <c r="N15" s="112">
        <v>0</v>
      </c>
      <c r="O15" s="114">
        <v>0</v>
      </c>
    </row>
    <row r="16" spans="2:15" ht="15.75" thickBot="1">
      <c r="B16" s="117" t="s">
        <v>31</v>
      </c>
      <c r="C16" s="118" t="s">
        <v>103</v>
      </c>
      <c r="D16" s="119">
        <v>0</v>
      </c>
      <c r="E16" s="120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2">
        <v>0</v>
      </c>
      <c r="L16" s="119">
        <v>0</v>
      </c>
      <c r="M16" s="120">
        <v>0</v>
      </c>
      <c r="N16" s="119">
        <v>0</v>
      </c>
      <c r="O16" s="123">
        <v>0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  <mergeCell ref="B10:C10"/>
    <mergeCell ref="C19:E19"/>
    <mergeCell ref="H19:I19"/>
    <mergeCell ref="L19:O19"/>
    <mergeCell ref="C20:E20"/>
    <mergeCell ref="H20:I20"/>
    <mergeCell ref="L20:O20"/>
  </mergeCells>
  <printOptions/>
  <pageMargins left="0.7" right="0.7" top="0.75" bottom="0.75" header="0.3" footer="0.3"/>
  <pageSetup horizontalDpi="600" verticalDpi="600" orientation="portrait" scale="54"/>
</worksheet>
</file>

<file path=xl/worksheets/sheet8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9">
      <selection activeCell="I34" sqref="I34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 customHeight="1">
      <c r="B2" s="318" t="s">
        <v>650</v>
      </c>
      <c r="C2" s="318"/>
      <c r="D2" s="318"/>
      <c r="M2" s="128"/>
      <c r="N2" s="128"/>
      <c r="O2" s="128"/>
    </row>
    <row r="3" spans="2:15" ht="15" customHeight="1">
      <c r="B3" s="318"/>
      <c r="C3" s="318"/>
      <c r="D3" s="318"/>
      <c r="M3" s="319"/>
      <c r="N3" s="319"/>
      <c r="O3" s="319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428533702</v>
      </c>
      <c r="E8" s="67">
        <v>0</v>
      </c>
      <c r="F8" s="67">
        <v>13748</v>
      </c>
      <c r="G8" s="67">
        <v>0</v>
      </c>
      <c r="H8" s="67">
        <v>0</v>
      </c>
      <c r="I8" s="67">
        <v>0</v>
      </c>
      <c r="J8" s="67">
        <v>54695</v>
      </c>
      <c r="K8" s="67">
        <v>0</v>
      </c>
      <c r="L8" s="67">
        <v>0</v>
      </c>
      <c r="M8" s="68">
        <v>428492755</v>
      </c>
      <c r="N8" s="67">
        <v>95288633</v>
      </c>
      <c r="O8" s="69">
        <v>333204122</v>
      </c>
    </row>
    <row r="9" spans="2:15" ht="15">
      <c r="B9" s="70" t="s">
        <v>55</v>
      </c>
      <c r="C9" s="71" t="s">
        <v>56</v>
      </c>
      <c r="D9" s="72">
        <v>31724334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31724334</v>
      </c>
      <c r="N9" s="72">
        <v>20064</v>
      </c>
      <c r="O9" s="74">
        <v>31704270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370932432</v>
      </c>
      <c r="E11" s="72">
        <v>0</v>
      </c>
      <c r="F11" s="72">
        <v>13748</v>
      </c>
      <c r="G11" s="72">
        <v>0</v>
      </c>
      <c r="H11" s="72">
        <v>0</v>
      </c>
      <c r="I11" s="77">
        <v>0</v>
      </c>
      <c r="J11" s="72">
        <v>54695</v>
      </c>
      <c r="K11" s="78">
        <v>0</v>
      </c>
      <c r="L11" s="72">
        <v>0</v>
      </c>
      <c r="M11" s="73">
        <v>370891485</v>
      </c>
      <c r="N11" s="72">
        <v>77475316</v>
      </c>
      <c r="O11" s="74">
        <v>293416169</v>
      </c>
    </row>
    <row r="12" spans="2:15" ht="15">
      <c r="B12" s="70" t="s">
        <v>61</v>
      </c>
      <c r="C12" s="71" t="s">
        <v>62</v>
      </c>
      <c r="D12" s="72">
        <v>23837043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23837043</v>
      </c>
      <c r="N12" s="72">
        <v>15902223</v>
      </c>
      <c r="O12" s="74">
        <v>7934820</v>
      </c>
    </row>
    <row r="13" spans="2:15" ht="18" customHeight="1">
      <c r="B13" s="70" t="s">
        <v>63</v>
      </c>
      <c r="C13" s="71" t="s">
        <v>64</v>
      </c>
      <c r="D13" s="72">
        <v>65813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65813</v>
      </c>
      <c r="N13" s="72">
        <v>1645</v>
      </c>
      <c r="O13" s="74">
        <v>64168</v>
      </c>
    </row>
    <row r="14" spans="2:15" ht="15.75" customHeight="1">
      <c r="B14" s="70" t="s">
        <v>65</v>
      </c>
      <c r="C14" s="71" t="s">
        <v>66</v>
      </c>
      <c r="D14" s="72">
        <v>1974080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1974080</v>
      </c>
      <c r="N14" s="72">
        <v>1889385</v>
      </c>
      <c r="O14" s="74">
        <v>84695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428533702</v>
      </c>
      <c r="E18" s="86">
        <v>0</v>
      </c>
      <c r="F18" s="86">
        <v>13748</v>
      </c>
      <c r="G18" s="86">
        <v>0</v>
      </c>
      <c r="H18" s="86">
        <v>0</v>
      </c>
      <c r="I18" s="86">
        <v>0</v>
      </c>
      <c r="J18" s="86">
        <v>54695</v>
      </c>
      <c r="K18" s="86">
        <v>0</v>
      </c>
      <c r="L18" s="86">
        <v>0</v>
      </c>
      <c r="M18" s="86">
        <v>428492755</v>
      </c>
      <c r="N18" s="86">
        <v>95288633</v>
      </c>
      <c r="O18" s="87">
        <v>333204122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18">
    <mergeCell ref="B4:N4"/>
    <mergeCell ref="B5:K5"/>
    <mergeCell ref="B6:B7"/>
    <mergeCell ref="C6:C7"/>
    <mergeCell ref="D6:D7"/>
    <mergeCell ref="E6:H6"/>
    <mergeCell ref="I6:L6"/>
    <mergeCell ref="M6:M7"/>
    <mergeCell ref="N6:N7"/>
    <mergeCell ref="C26:D26"/>
    <mergeCell ref="G26:I26"/>
    <mergeCell ref="L26:N26"/>
    <mergeCell ref="O6:O7"/>
    <mergeCell ref="B18:C18"/>
    <mergeCell ref="B19:C19"/>
    <mergeCell ref="C25:D25"/>
    <mergeCell ref="G25:I25"/>
    <mergeCell ref="L25:N25"/>
  </mergeCells>
  <printOptions/>
  <pageMargins left="0.7" right="0.7" top="0.75" bottom="0.75" header="0.3" footer="0.3"/>
  <pageSetup horizontalDpi="600" verticalDpi="600" orientation="portrait" scale="40"/>
</worksheet>
</file>

<file path=xl/worksheets/sheet82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7" sqref="I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651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13833633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15786</v>
      </c>
      <c r="K8" s="67">
        <v>0</v>
      </c>
      <c r="L8" s="67">
        <v>0</v>
      </c>
      <c r="M8" s="68">
        <v>13817846</v>
      </c>
      <c r="N8" s="67">
        <v>2875641</v>
      </c>
      <c r="O8" s="69">
        <v>10942206</v>
      </c>
    </row>
    <row r="9" spans="2:15" ht="15">
      <c r="B9" s="70" t="s">
        <v>55</v>
      </c>
      <c r="C9" s="71" t="s">
        <v>56</v>
      </c>
      <c r="D9" s="72">
        <v>7346000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7346000</v>
      </c>
      <c r="N9" s="72">
        <v>0</v>
      </c>
      <c r="O9" s="74">
        <v>7346000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6487633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15786</v>
      </c>
      <c r="K11" s="78">
        <v>0</v>
      </c>
      <c r="L11" s="72">
        <v>0</v>
      </c>
      <c r="M11" s="73">
        <v>6471846</v>
      </c>
      <c r="N11" s="72">
        <v>2875641</v>
      </c>
      <c r="O11" s="74">
        <v>3596206</v>
      </c>
    </row>
    <row r="12" spans="2:15" ht="15">
      <c r="B12" s="70" t="s">
        <v>61</v>
      </c>
      <c r="C12" s="71" t="s">
        <v>62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0</v>
      </c>
      <c r="N12" s="72">
        <v>0</v>
      </c>
      <c r="O12" s="74">
        <v>0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2">
        <v>0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13833633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15786</v>
      </c>
      <c r="K18" s="86">
        <v>0</v>
      </c>
      <c r="L18" s="86">
        <v>0</v>
      </c>
      <c r="M18" s="86">
        <v>13817846</v>
      </c>
      <c r="N18" s="86">
        <v>2875641</v>
      </c>
      <c r="O18" s="87">
        <v>10942206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652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59666215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59666215</v>
      </c>
      <c r="N8" s="67">
        <v>2030759</v>
      </c>
      <c r="O8" s="69">
        <v>57635455</v>
      </c>
    </row>
    <row r="9" spans="2:15" ht="15">
      <c r="B9" s="70" t="s">
        <v>55</v>
      </c>
      <c r="C9" s="71" t="s">
        <v>56</v>
      </c>
      <c r="D9" s="72">
        <v>6400000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6400000</v>
      </c>
      <c r="N9" s="72">
        <v>0</v>
      </c>
      <c r="O9" s="74">
        <v>6400000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51913092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51913092</v>
      </c>
      <c r="N11" s="72">
        <v>1996829</v>
      </c>
      <c r="O11" s="74">
        <v>49916262</v>
      </c>
    </row>
    <row r="12" spans="2:15" ht="15">
      <c r="B12" s="70" t="s">
        <v>61</v>
      </c>
      <c r="C12" s="71" t="s">
        <v>62</v>
      </c>
      <c r="D12" s="72">
        <v>1226310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1226310</v>
      </c>
      <c r="N12" s="72">
        <v>29540</v>
      </c>
      <c r="O12" s="74">
        <v>1196770</v>
      </c>
    </row>
    <row r="13" spans="2:15" ht="18" customHeight="1">
      <c r="B13" s="70" t="s">
        <v>63</v>
      </c>
      <c r="C13" s="71" t="s">
        <v>64</v>
      </c>
      <c r="D13" s="72">
        <v>65813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65813</v>
      </c>
      <c r="N13" s="72">
        <v>1645</v>
      </c>
      <c r="O13" s="74">
        <v>64168</v>
      </c>
    </row>
    <row r="14" spans="2:15" ht="15.75" customHeight="1">
      <c r="B14" s="70" t="s">
        <v>65</v>
      </c>
      <c r="C14" s="71" t="s">
        <v>66</v>
      </c>
      <c r="D14" s="72">
        <v>61000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61000</v>
      </c>
      <c r="N14" s="72">
        <v>2745</v>
      </c>
      <c r="O14" s="74">
        <v>58255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59666215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59666215</v>
      </c>
      <c r="N18" s="86">
        <v>2030759</v>
      </c>
      <c r="O18" s="87">
        <v>57635455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8">
      <selection activeCell="H32" sqref="H32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653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1792047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1792047</v>
      </c>
      <c r="N8" s="67">
        <v>888424</v>
      </c>
      <c r="O8" s="69">
        <v>903623</v>
      </c>
    </row>
    <row r="9" spans="2:15" ht="15">
      <c r="B9" s="70" t="s">
        <v>55</v>
      </c>
      <c r="C9" s="71" t="s">
        <v>56</v>
      </c>
      <c r="D9" s="72">
        <v>833968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833968</v>
      </c>
      <c r="N9" s="72">
        <v>0</v>
      </c>
      <c r="O9" s="74">
        <v>833968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958079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958079</v>
      </c>
      <c r="N11" s="72">
        <v>888424</v>
      </c>
      <c r="O11" s="74">
        <v>69655</v>
      </c>
    </row>
    <row r="12" spans="2:15" ht="15">
      <c r="B12" s="70" t="s">
        <v>61</v>
      </c>
      <c r="C12" s="71" t="s">
        <v>62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0</v>
      </c>
      <c r="N12" s="72">
        <v>0</v>
      </c>
      <c r="O12" s="74">
        <v>0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2">
        <v>0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1792047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1792047</v>
      </c>
      <c r="N18" s="86">
        <v>888424</v>
      </c>
      <c r="O18" s="87">
        <v>903623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5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654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103737340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38909</v>
      </c>
      <c r="K8" s="67">
        <v>0</v>
      </c>
      <c r="L8" s="67">
        <v>0</v>
      </c>
      <c r="M8" s="68">
        <v>103698432</v>
      </c>
      <c r="N8" s="67">
        <v>40169362</v>
      </c>
      <c r="O8" s="69">
        <v>63529070</v>
      </c>
    </row>
    <row r="9" spans="2:15" ht="15">
      <c r="B9" s="70" t="s">
        <v>55</v>
      </c>
      <c r="C9" s="71" t="s">
        <v>56</v>
      </c>
      <c r="D9" s="72">
        <v>3852116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3852116</v>
      </c>
      <c r="N9" s="72">
        <v>20064</v>
      </c>
      <c r="O9" s="74">
        <v>3832052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95986375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38909</v>
      </c>
      <c r="K11" s="78">
        <v>0</v>
      </c>
      <c r="L11" s="72">
        <v>0</v>
      </c>
      <c r="M11" s="73">
        <v>95947467</v>
      </c>
      <c r="N11" s="72">
        <v>36574754</v>
      </c>
      <c r="O11" s="74">
        <v>59372713</v>
      </c>
    </row>
    <row r="12" spans="2:15" ht="15">
      <c r="B12" s="70" t="s">
        <v>61</v>
      </c>
      <c r="C12" s="71" t="s">
        <v>62</v>
      </c>
      <c r="D12" s="72">
        <v>1985769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1985769</v>
      </c>
      <c r="N12" s="72">
        <v>1687904</v>
      </c>
      <c r="O12" s="74">
        <v>297865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1913080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1913080</v>
      </c>
      <c r="N14" s="72">
        <v>1886640</v>
      </c>
      <c r="O14" s="74">
        <v>26440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103737340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38909</v>
      </c>
      <c r="K18" s="86">
        <v>0</v>
      </c>
      <c r="L18" s="86">
        <v>0</v>
      </c>
      <c r="M18" s="86">
        <v>103698432</v>
      </c>
      <c r="N18" s="86">
        <v>40169362</v>
      </c>
      <c r="O18" s="87">
        <v>63529070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655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10420418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10420418</v>
      </c>
      <c r="N8" s="67">
        <v>2877005</v>
      </c>
      <c r="O8" s="69">
        <v>7543413</v>
      </c>
    </row>
    <row r="9" spans="2:15" ht="15">
      <c r="B9" s="70" t="s">
        <v>55</v>
      </c>
      <c r="C9" s="71" t="s">
        <v>56</v>
      </c>
      <c r="D9" s="72">
        <v>20376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20376</v>
      </c>
      <c r="N9" s="72">
        <v>0</v>
      </c>
      <c r="O9" s="74">
        <v>20376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10400042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10400042</v>
      </c>
      <c r="N11" s="72">
        <v>2877005</v>
      </c>
      <c r="O11" s="74">
        <v>7523037</v>
      </c>
    </row>
    <row r="12" spans="2:15" ht="15">
      <c r="B12" s="70" t="s">
        <v>61</v>
      </c>
      <c r="C12" s="71" t="s">
        <v>62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0</v>
      </c>
      <c r="N12" s="72">
        <v>0</v>
      </c>
      <c r="O12" s="74">
        <v>0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2">
        <v>0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10420418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10420418</v>
      </c>
      <c r="N18" s="86">
        <v>2877005</v>
      </c>
      <c r="O18" s="87">
        <v>7543413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rintOptions/>
  <pageMargins left="0.7" right="0.7" top="0.75" bottom="0.75" header="0.3" footer="0.3"/>
  <pageSetup horizontalDpi="600" verticalDpi="600" orientation="portrait" scale="40"/>
</worksheet>
</file>

<file path=xl/worksheets/sheet87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G26" sqref="G26:I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 customHeight="1">
      <c r="B2" s="318" t="s">
        <v>656</v>
      </c>
      <c r="C2" s="318"/>
      <c r="D2" s="318"/>
      <c r="M2" s="128"/>
      <c r="N2" s="128"/>
      <c r="O2" s="128"/>
    </row>
    <row r="3" spans="2:15" ht="15" customHeight="1">
      <c r="B3" s="318"/>
      <c r="C3" s="318"/>
      <c r="D3" s="318"/>
      <c r="M3" s="319"/>
      <c r="N3" s="319"/>
      <c r="O3" s="319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20" t="s">
        <v>49</v>
      </c>
      <c r="F7" s="320" t="s">
        <v>50</v>
      </c>
      <c r="G7" s="320" t="s">
        <v>51</v>
      </c>
      <c r="H7" s="320" t="s">
        <v>52</v>
      </c>
      <c r="I7" s="320" t="s">
        <v>49</v>
      </c>
      <c r="J7" s="320" t="s">
        <v>53</v>
      </c>
      <c r="K7" s="320" t="s">
        <v>51</v>
      </c>
      <c r="L7" s="320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239084049</v>
      </c>
      <c r="E8" s="67">
        <v>0</v>
      </c>
      <c r="F8" s="67">
        <v>13748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239097797</v>
      </c>
      <c r="N8" s="67">
        <v>46447442</v>
      </c>
      <c r="O8" s="69">
        <v>192650355</v>
      </c>
    </row>
    <row r="9" spans="2:15" ht="15">
      <c r="B9" s="70" t="s">
        <v>55</v>
      </c>
      <c r="C9" s="71" t="s">
        <v>56</v>
      </c>
      <c r="D9" s="72">
        <v>13271874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13271874</v>
      </c>
      <c r="N9" s="72">
        <v>0</v>
      </c>
      <c r="O9" s="74">
        <v>13271874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205187211</v>
      </c>
      <c r="E11" s="72">
        <v>0</v>
      </c>
      <c r="F11" s="72">
        <v>13748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205200959</v>
      </c>
      <c r="N11" s="72">
        <v>32262663</v>
      </c>
      <c r="O11" s="74">
        <v>172938296</v>
      </c>
    </row>
    <row r="12" spans="2:15" ht="15">
      <c r="B12" s="70" t="s">
        <v>61</v>
      </c>
      <c r="C12" s="71" t="s">
        <v>62</v>
      </c>
      <c r="D12" s="72">
        <v>20624964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20624964</v>
      </c>
      <c r="N12" s="72">
        <v>14184779</v>
      </c>
      <c r="O12" s="74">
        <v>6440185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2">
        <v>0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0</v>
      </c>
      <c r="N17" s="76">
        <v>0</v>
      </c>
      <c r="O17" s="85">
        <v>0</v>
      </c>
    </row>
    <row r="18" spans="2:15" ht="15.75" thickBot="1">
      <c r="B18" s="586" t="s">
        <v>70</v>
      </c>
      <c r="C18" s="587"/>
      <c r="D18" s="86">
        <v>239084049</v>
      </c>
      <c r="E18" s="86">
        <v>0</v>
      </c>
      <c r="F18" s="86">
        <v>13748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239097797</v>
      </c>
      <c r="N18" s="86">
        <v>46447442</v>
      </c>
      <c r="O18" s="87">
        <v>192650355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18">
    <mergeCell ref="B4:N4"/>
    <mergeCell ref="B5:K5"/>
    <mergeCell ref="B6:B7"/>
    <mergeCell ref="C6:C7"/>
    <mergeCell ref="D6:D7"/>
    <mergeCell ref="E6:H6"/>
    <mergeCell ref="I6:L6"/>
    <mergeCell ref="M6:M7"/>
    <mergeCell ref="N6:N7"/>
    <mergeCell ref="C26:D26"/>
    <mergeCell ref="G26:I26"/>
    <mergeCell ref="L26:N26"/>
    <mergeCell ref="O6:O7"/>
    <mergeCell ref="B18:C18"/>
    <mergeCell ref="B19:C19"/>
    <mergeCell ref="C25:D25"/>
    <mergeCell ref="G25:I25"/>
    <mergeCell ref="L25:N25"/>
  </mergeCells>
  <printOptions/>
  <pageMargins left="0.7" right="0.7" top="0.75" bottom="0.75" header="0.3" footer="0.3"/>
  <pageSetup horizontalDpi="600" verticalDpi="600" orientation="portrait" scale="40"/>
</worksheet>
</file>

<file path=xl/worksheets/sheet8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31.8515625" style="0" customWidth="1"/>
    <col min="4" max="4" width="13.7109375" style="0" customWidth="1"/>
    <col min="5" max="5" width="10.7109375" style="0" bestFit="1" customWidth="1"/>
    <col min="6" max="6" width="13.28125" style="0" customWidth="1"/>
    <col min="7" max="7" width="14.7109375" style="0" customWidth="1"/>
    <col min="8" max="8" width="14.00390625" style="0" customWidth="1"/>
    <col min="9" max="9" width="10.7109375" style="0" bestFit="1" customWidth="1"/>
    <col min="10" max="10" width="11.57421875" style="0" customWidth="1"/>
    <col min="11" max="11" width="15.28125" style="0" customWidth="1"/>
    <col min="12" max="12" width="15.421875" style="0" customWidth="1"/>
    <col min="13" max="13" width="14.00390625" style="0" customWidth="1"/>
    <col min="14" max="14" width="16.8515625" style="0" customWidth="1"/>
    <col min="15" max="15" width="14.140625" style="0" customWidth="1"/>
    <col min="16" max="16" width="12.28125" style="0" customWidth="1"/>
  </cols>
  <sheetData>
    <row r="1" spans="1:16" ht="1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5">
      <c r="A2" s="375"/>
      <c r="B2" s="656" t="s">
        <v>657</v>
      </c>
      <c r="C2" s="656"/>
      <c r="D2" s="656"/>
      <c r="E2" s="375"/>
      <c r="F2" s="375"/>
      <c r="G2" s="375"/>
      <c r="H2" s="375"/>
      <c r="I2" s="375"/>
      <c r="J2" s="375"/>
      <c r="K2" s="375"/>
      <c r="L2" s="375"/>
      <c r="M2" s="657"/>
      <c r="N2" s="657"/>
      <c r="O2" s="657"/>
      <c r="P2" s="375"/>
    </row>
    <row r="3" spans="1:16" ht="15">
      <c r="A3" s="375"/>
      <c r="B3" s="656"/>
      <c r="C3" s="656"/>
      <c r="D3" s="656"/>
      <c r="E3" s="375"/>
      <c r="F3" s="375"/>
      <c r="G3" s="375"/>
      <c r="H3" s="375"/>
      <c r="I3" s="375"/>
      <c r="J3" s="375"/>
      <c r="K3" s="375"/>
      <c r="L3" s="375"/>
      <c r="M3" s="658"/>
      <c r="N3" s="658"/>
      <c r="O3" s="658"/>
      <c r="P3" s="375"/>
    </row>
    <row r="4" spans="1:16" ht="15.75">
      <c r="A4" s="375"/>
      <c r="B4" s="659" t="s">
        <v>658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376"/>
      <c r="P4" s="375"/>
    </row>
    <row r="5" spans="1:16" ht="15.75" thickBot="1">
      <c r="A5" s="375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375"/>
      <c r="M5" s="377"/>
      <c r="N5" s="375"/>
      <c r="O5" s="375"/>
      <c r="P5" s="375"/>
    </row>
    <row r="6" spans="1:16" ht="15" customHeight="1">
      <c r="A6" s="375"/>
      <c r="B6" s="671" t="s">
        <v>41</v>
      </c>
      <c r="C6" s="673" t="s">
        <v>42</v>
      </c>
      <c r="D6" s="673" t="s">
        <v>43</v>
      </c>
      <c r="E6" s="673" t="s">
        <v>44</v>
      </c>
      <c r="F6" s="673"/>
      <c r="G6" s="673"/>
      <c r="H6" s="673"/>
      <c r="I6" s="673" t="s">
        <v>45</v>
      </c>
      <c r="J6" s="673"/>
      <c r="K6" s="673"/>
      <c r="L6" s="673"/>
      <c r="M6" s="661" t="s">
        <v>46</v>
      </c>
      <c r="N6" s="663" t="s">
        <v>47</v>
      </c>
      <c r="O6" s="665" t="s">
        <v>48</v>
      </c>
      <c r="P6" s="375"/>
    </row>
    <row r="7" spans="1:16" ht="51.75" customHeight="1" thickBot="1">
      <c r="A7" s="375"/>
      <c r="B7" s="672"/>
      <c r="C7" s="674"/>
      <c r="D7" s="674"/>
      <c r="E7" s="378" t="s">
        <v>49</v>
      </c>
      <c r="F7" s="378" t="s">
        <v>50</v>
      </c>
      <c r="G7" s="378" t="s">
        <v>51</v>
      </c>
      <c r="H7" s="378" t="s">
        <v>52</v>
      </c>
      <c r="I7" s="378" t="s">
        <v>49</v>
      </c>
      <c r="J7" s="378" t="s">
        <v>53</v>
      </c>
      <c r="K7" s="378" t="s">
        <v>51</v>
      </c>
      <c r="L7" s="378" t="s">
        <v>52</v>
      </c>
      <c r="M7" s="662"/>
      <c r="N7" s="664"/>
      <c r="O7" s="666"/>
      <c r="P7" s="375"/>
    </row>
    <row r="8" spans="1:16" ht="25.5" customHeight="1">
      <c r="A8" s="375"/>
      <c r="B8" s="379" t="s">
        <v>13</v>
      </c>
      <c r="C8" s="380" t="s">
        <v>54</v>
      </c>
      <c r="D8" s="381">
        <v>173905768.94</v>
      </c>
      <c r="E8" s="381">
        <v>0</v>
      </c>
      <c r="F8" s="381">
        <v>12036523.12</v>
      </c>
      <c r="G8" s="381">
        <v>1032359</v>
      </c>
      <c r="H8" s="381">
        <v>212225</v>
      </c>
      <c r="I8" s="381">
        <v>0</v>
      </c>
      <c r="J8" s="381">
        <v>2085695</v>
      </c>
      <c r="K8" s="381">
        <v>90707</v>
      </c>
      <c r="L8" s="381">
        <v>0</v>
      </c>
      <c r="M8" s="381">
        <v>185010474.06</v>
      </c>
      <c r="N8" s="381">
        <v>79197903.59</v>
      </c>
      <c r="O8" s="382">
        <v>105812435.69999999</v>
      </c>
      <c r="P8" s="375"/>
    </row>
    <row r="9" spans="1:16" ht="15.75">
      <c r="A9" s="375"/>
      <c r="B9" s="383" t="s">
        <v>55</v>
      </c>
      <c r="C9" s="384" t="s">
        <v>56</v>
      </c>
      <c r="D9" s="381">
        <v>4433014.32</v>
      </c>
      <c r="E9" s="381">
        <v>0</v>
      </c>
      <c r="F9" s="381">
        <v>0</v>
      </c>
      <c r="G9" s="381">
        <v>0</v>
      </c>
      <c r="H9" s="381">
        <v>0</v>
      </c>
      <c r="I9" s="381">
        <v>0</v>
      </c>
      <c r="J9" s="381">
        <v>0</v>
      </c>
      <c r="K9" s="381">
        <v>0</v>
      </c>
      <c r="L9" s="381">
        <v>0</v>
      </c>
      <c r="M9" s="381">
        <v>4433014.32</v>
      </c>
      <c r="N9" s="381">
        <v>354600.72</v>
      </c>
      <c r="O9" s="382">
        <v>4078413.5999999996</v>
      </c>
      <c r="P9" s="375"/>
    </row>
    <row r="10" spans="1:16" ht="51">
      <c r="A10" s="375"/>
      <c r="B10" s="383" t="s">
        <v>57</v>
      </c>
      <c r="C10" s="385" t="s">
        <v>58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381">
        <v>0</v>
      </c>
      <c r="J10" s="381">
        <v>0</v>
      </c>
      <c r="K10" s="381">
        <v>0</v>
      </c>
      <c r="L10" s="381">
        <v>0</v>
      </c>
      <c r="M10" s="381">
        <v>0</v>
      </c>
      <c r="N10" s="381">
        <v>0</v>
      </c>
      <c r="O10" s="382">
        <v>0</v>
      </c>
      <c r="P10" s="375"/>
    </row>
    <row r="11" spans="1:16" ht="25.5">
      <c r="A11" s="375"/>
      <c r="B11" s="383" t="s">
        <v>59</v>
      </c>
      <c r="C11" s="385" t="s">
        <v>60</v>
      </c>
      <c r="D11" s="381">
        <v>19404931</v>
      </c>
      <c r="E11" s="381">
        <v>0</v>
      </c>
      <c r="F11" s="381">
        <v>6287237</v>
      </c>
      <c r="G11" s="381">
        <v>865797</v>
      </c>
      <c r="H11" s="381">
        <v>72974</v>
      </c>
      <c r="I11" s="381">
        <v>0</v>
      </c>
      <c r="J11" s="381">
        <v>0</v>
      </c>
      <c r="K11" s="381">
        <v>0</v>
      </c>
      <c r="L11" s="381">
        <v>0</v>
      </c>
      <c r="M11" s="381">
        <v>26630939</v>
      </c>
      <c r="N11" s="381">
        <v>6577337.160000001</v>
      </c>
      <c r="O11" s="382">
        <v>20053601.93</v>
      </c>
      <c r="P11" s="375"/>
    </row>
    <row r="12" spans="1:16" ht="15.75">
      <c r="A12" s="375"/>
      <c r="B12" s="383" t="s">
        <v>61</v>
      </c>
      <c r="C12" s="384" t="s">
        <v>62</v>
      </c>
      <c r="D12" s="381">
        <v>55489984.879999995</v>
      </c>
      <c r="E12" s="381">
        <v>0</v>
      </c>
      <c r="F12" s="381">
        <v>2568130.65</v>
      </c>
      <c r="G12" s="381">
        <v>166562</v>
      </c>
      <c r="H12" s="381">
        <v>18290</v>
      </c>
      <c r="I12" s="381">
        <v>0</v>
      </c>
      <c r="J12" s="381">
        <v>776860</v>
      </c>
      <c r="K12" s="381">
        <v>0</v>
      </c>
      <c r="L12" s="381">
        <v>0</v>
      </c>
      <c r="M12" s="381">
        <v>57466107.529999994</v>
      </c>
      <c r="N12" s="381">
        <v>38755365.96</v>
      </c>
      <c r="O12" s="382">
        <v>18710608.089999996</v>
      </c>
      <c r="P12" s="375"/>
    </row>
    <row r="13" spans="1:16" ht="15.75">
      <c r="A13" s="375"/>
      <c r="B13" s="383" t="s">
        <v>63</v>
      </c>
      <c r="C13" s="384" t="s">
        <v>64</v>
      </c>
      <c r="D13" s="381">
        <v>2023906.74</v>
      </c>
      <c r="E13" s="381">
        <v>0</v>
      </c>
      <c r="F13" s="381">
        <v>6977</v>
      </c>
      <c r="G13" s="381">
        <v>0</v>
      </c>
      <c r="H13" s="381">
        <v>0</v>
      </c>
      <c r="I13" s="381">
        <v>0</v>
      </c>
      <c r="J13" s="381">
        <v>3903</v>
      </c>
      <c r="K13" s="381">
        <v>0</v>
      </c>
      <c r="L13" s="381">
        <v>0</v>
      </c>
      <c r="M13" s="381">
        <v>2026980.74</v>
      </c>
      <c r="N13" s="381">
        <v>1569826.24</v>
      </c>
      <c r="O13" s="382">
        <v>457154.1200000001</v>
      </c>
      <c r="P13" s="375"/>
    </row>
    <row r="14" spans="1:16" ht="15.75">
      <c r="A14" s="375"/>
      <c r="B14" s="383" t="s">
        <v>65</v>
      </c>
      <c r="C14" s="384" t="s">
        <v>66</v>
      </c>
      <c r="D14" s="381">
        <v>92553932</v>
      </c>
      <c r="E14" s="381">
        <v>0</v>
      </c>
      <c r="F14" s="381">
        <v>3174178.4699999997</v>
      </c>
      <c r="G14" s="381">
        <v>0</v>
      </c>
      <c r="H14" s="381">
        <v>120961</v>
      </c>
      <c r="I14" s="381">
        <v>0</v>
      </c>
      <c r="J14" s="381">
        <v>1304932</v>
      </c>
      <c r="K14" s="381">
        <v>90707</v>
      </c>
      <c r="L14" s="381">
        <v>0</v>
      </c>
      <c r="M14" s="381">
        <v>94453432.47</v>
      </c>
      <c r="N14" s="381">
        <v>31940773.509999998</v>
      </c>
      <c r="O14" s="382">
        <v>62512657.96</v>
      </c>
      <c r="P14" s="375"/>
    </row>
    <row r="15" spans="1:16" ht="15.75">
      <c r="A15" s="375"/>
      <c r="B15" s="386" t="s">
        <v>18</v>
      </c>
      <c r="C15" s="387" t="s">
        <v>67</v>
      </c>
      <c r="D15" s="381">
        <v>37428892</v>
      </c>
      <c r="E15" s="381">
        <v>0</v>
      </c>
      <c r="F15" s="381">
        <v>24904135.009999998</v>
      </c>
      <c r="G15" s="381">
        <v>0</v>
      </c>
      <c r="H15" s="381">
        <v>1514215</v>
      </c>
      <c r="I15" s="381">
        <v>0</v>
      </c>
      <c r="J15" s="381">
        <v>0</v>
      </c>
      <c r="K15" s="381">
        <v>941652</v>
      </c>
      <c r="L15" s="381">
        <v>0</v>
      </c>
      <c r="M15" s="381">
        <v>62905590.01</v>
      </c>
      <c r="N15" s="381">
        <v>0</v>
      </c>
      <c r="O15" s="382">
        <v>62905590.22</v>
      </c>
      <c r="P15" s="375"/>
    </row>
    <row r="16" spans="1:16" ht="25.5">
      <c r="A16" s="375"/>
      <c r="B16" s="388" t="s">
        <v>20</v>
      </c>
      <c r="C16" s="385" t="s">
        <v>68</v>
      </c>
      <c r="D16" s="381">
        <v>23045</v>
      </c>
      <c r="E16" s="381">
        <v>0</v>
      </c>
      <c r="F16" s="381"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v>0</v>
      </c>
      <c r="L16" s="381">
        <v>134</v>
      </c>
      <c r="M16" s="381">
        <v>22911</v>
      </c>
      <c r="N16" s="381">
        <v>0</v>
      </c>
      <c r="O16" s="382">
        <v>22911</v>
      </c>
      <c r="P16" s="375"/>
    </row>
    <row r="17" spans="1:16" ht="16.5" thickBot="1">
      <c r="A17" s="375"/>
      <c r="B17" s="389" t="s">
        <v>22</v>
      </c>
      <c r="C17" s="390" t="s">
        <v>69</v>
      </c>
      <c r="D17" s="391">
        <v>15298818</v>
      </c>
      <c r="E17" s="391">
        <v>0</v>
      </c>
      <c r="F17" s="391">
        <v>1668242.56</v>
      </c>
      <c r="G17" s="391">
        <v>0</v>
      </c>
      <c r="H17" s="391">
        <v>900</v>
      </c>
      <c r="I17" s="391">
        <v>0</v>
      </c>
      <c r="J17" s="391">
        <v>58635</v>
      </c>
      <c r="K17" s="391">
        <v>0</v>
      </c>
      <c r="L17" s="391">
        <v>0</v>
      </c>
      <c r="M17" s="381">
        <v>16909325.56</v>
      </c>
      <c r="N17" s="391">
        <v>4230577.43</v>
      </c>
      <c r="O17" s="392">
        <v>12678747.93</v>
      </c>
      <c r="P17" s="375"/>
    </row>
    <row r="18" spans="1:16" ht="16.5" customHeight="1" thickBot="1">
      <c r="A18" s="375"/>
      <c r="B18" s="667" t="s">
        <v>70</v>
      </c>
      <c r="C18" s="668"/>
      <c r="D18" s="393">
        <v>226656523.94</v>
      </c>
      <c r="E18" s="393">
        <v>0</v>
      </c>
      <c r="F18" s="393">
        <v>38608900.69</v>
      </c>
      <c r="G18" s="393">
        <v>1032359</v>
      </c>
      <c r="H18" s="393">
        <v>1727340</v>
      </c>
      <c r="I18" s="393">
        <v>0</v>
      </c>
      <c r="J18" s="393">
        <v>2144330</v>
      </c>
      <c r="K18" s="393">
        <v>1032359</v>
      </c>
      <c r="L18" s="393">
        <v>134</v>
      </c>
      <c r="M18" s="393">
        <v>264848300.63</v>
      </c>
      <c r="N18" s="393">
        <v>83428481.02</v>
      </c>
      <c r="O18" s="394">
        <v>181419684.85000002</v>
      </c>
      <c r="P18" s="395"/>
    </row>
    <row r="19" spans="1:16" ht="48" customHeight="1" thickBot="1">
      <c r="A19" s="375"/>
      <c r="B19" s="669" t="s">
        <v>71</v>
      </c>
      <c r="C19" s="670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90" t="s">
        <v>72</v>
      </c>
      <c r="O19" s="396" t="s">
        <v>72</v>
      </c>
      <c r="P19" s="375"/>
    </row>
    <row r="20" spans="1:16" ht="15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</row>
    <row r="21" spans="1:16" ht="15">
      <c r="A21" s="375"/>
      <c r="B21" s="397" t="s">
        <v>73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</row>
    <row r="22" spans="1:16" ht="15">
      <c r="A22" s="375"/>
      <c r="B22" s="397" t="s">
        <v>74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</row>
    <row r="23" spans="1:16" ht="15">
      <c r="A23" s="375"/>
      <c r="B23" s="397" t="s">
        <v>75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</row>
  </sheetData>
  <sheetProtection/>
  <mergeCells count="15">
    <mergeCell ref="M6:M7"/>
    <mergeCell ref="N6:N7"/>
    <mergeCell ref="O6:O7"/>
    <mergeCell ref="B18:C18"/>
    <mergeCell ref="B19:C19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4">
      <selection activeCell="P20" sqref="P20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10.00390625" style="0" customWidth="1"/>
    <col min="14" max="14" width="11.7109375" style="0" customWidth="1"/>
  </cols>
  <sheetData>
    <row r="1" spans="1:15" ht="15">
      <c r="A1" s="427" t="s">
        <v>659</v>
      </c>
      <c r="B1" s="427"/>
      <c r="C1" s="427"/>
      <c r="D1" s="398"/>
      <c r="E1" s="398"/>
      <c r="F1" s="398"/>
      <c r="G1" s="398"/>
      <c r="H1" s="398"/>
      <c r="I1" s="398"/>
      <c r="J1" s="398"/>
      <c r="K1" s="398"/>
      <c r="L1" s="428"/>
      <c r="M1" s="428"/>
      <c r="N1" s="428"/>
      <c r="O1" s="399"/>
    </row>
    <row r="2" spans="1:15" ht="15">
      <c r="A2" s="427"/>
      <c r="B2" s="427"/>
      <c r="C2" s="427"/>
      <c r="D2" s="398"/>
      <c r="E2" s="398"/>
      <c r="F2" s="398"/>
      <c r="G2" s="398"/>
      <c r="H2" s="398"/>
      <c r="I2" s="398"/>
      <c r="J2" s="398"/>
      <c r="K2" s="398"/>
      <c r="L2" s="429"/>
      <c r="M2" s="429"/>
      <c r="N2" s="429"/>
      <c r="O2" s="399"/>
    </row>
    <row r="3" spans="1:15" ht="15.75">
      <c r="A3" s="659" t="s">
        <v>658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376"/>
      <c r="O3" s="399"/>
    </row>
    <row r="4" spans="1:15" ht="15.75" thickBot="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398"/>
      <c r="L4" s="377"/>
      <c r="M4" s="398"/>
      <c r="N4" s="398"/>
      <c r="O4" s="399"/>
    </row>
    <row r="5" spans="1:15" ht="15">
      <c r="A5" s="682" t="s">
        <v>41</v>
      </c>
      <c r="B5" s="684" t="s">
        <v>42</v>
      </c>
      <c r="C5" s="684" t="s">
        <v>43</v>
      </c>
      <c r="D5" s="684" t="s">
        <v>44</v>
      </c>
      <c r="E5" s="684"/>
      <c r="F5" s="684"/>
      <c r="G5" s="684"/>
      <c r="H5" s="684" t="s">
        <v>45</v>
      </c>
      <c r="I5" s="684"/>
      <c r="J5" s="684"/>
      <c r="K5" s="684"/>
      <c r="L5" s="686" t="s">
        <v>46</v>
      </c>
      <c r="M5" s="688" t="s">
        <v>47</v>
      </c>
      <c r="N5" s="675" t="s">
        <v>48</v>
      </c>
      <c r="O5" s="399"/>
    </row>
    <row r="6" spans="1:15" ht="51.75" thickBot="1">
      <c r="A6" s="683"/>
      <c r="B6" s="685"/>
      <c r="C6" s="685"/>
      <c r="D6" s="400" t="s">
        <v>49</v>
      </c>
      <c r="E6" s="400" t="s">
        <v>50</v>
      </c>
      <c r="F6" s="400" t="s">
        <v>51</v>
      </c>
      <c r="G6" s="400" t="s">
        <v>52</v>
      </c>
      <c r="H6" s="400" t="s">
        <v>49</v>
      </c>
      <c r="I6" s="400" t="s">
        <v>53</v>
      </c>
      <c r="J6" s="400" t="s">
        <v>51</v>
      </c>
      <c r="K6" s="400" t="s">
        <v>52</v>
      </c>
      <c r="L6" s="687"/>
      <c r="M6" s="689"/>
      <c r="N6" s="676"/>
      <c r="O6" s="399"/>
    </row>
    <row r="7" spans="1:15" ht="21.75" customHeight="1">
      <c r="A7" s="401" t="s">
        <v>13</v>
      </c>
      <c r="B7" s="402" t="s">
        <v>54</v>
      </c>
      <c r="C7" s="403">
        <v>2238993.63</v>
      </c>
      <c r="D7" s="403">
        <v>0</v>
      </c>
      <c r="E7" s="403">
        <v>101690</v>
      </c>
      <c r="F7" s="403">
        <v>90707</v>
      </c>
      <c r="G7" s="403">
        <v>12200</v>
      </c>
      <c r="H7" s="403">
        <v>0</v>
      </c>
      <c r="I7" s="403">
        <v>5767</v>
      </c>
      <c r="J7" s="403">
        <v>90707</v>
      </c>
      <c r="K7" s="403">
        <v>0</v>
      </c>
      <c r="L7" s="403">
        <v>2347116.63</v>
      </c>
      <c r="M7" s="403">
        <v>511561.88</v>
      </c>
      <c r="N7" s="404">
        <v>1835554.75</v>
      </c>
      <c r="O7" s="399"/>
    </row>
    <row r="8" spans="1:15" ht="15">
      <c r="A8" s="405" t="s">
        <v>55</v>
      </c>
      <c r="B8" s="406" t="s">
        <v>56</v>
      </c>
      <c r="C8" s="407"/>
      <c r="D8" s="408">
        <v>0</v>
      </c>
      <c r="E8" s="407"/>
      <c r="F8" s="407"/>
      <c r="G8" s="407"/>
      <c r="H8" s="408">
        <v>0</v>
      </c>
      <c r="I8" s="407"/>
      <c r="J8" s="407"/>
      <c r="K8" s="407"/>
      <c r="L8" s="403">
        <v>0</v>
      </c>
      <c r="M8" s="407"/>
      <c r="N8" s="404">
        <v>0</v>
      </c>
      <c r="O8" s="399"/>
    </row>
    <row r="9" spans="1:15" ht="27" customHeight="1">
      <c r="A9" s="405" t="s">
        <v>57</v>
      </c>
      <c r="B9" s="409" t="s">
        <v>58</v>
      </c>
      <c r="C9" s="407"/>
      <c r="D9" s="408">
        <v>0</v>
      </c>
      <c r="E9" s="407"/>
      <c r="F9" s="407"/>
      <c r="G9" s="407"/>
      <c r="H9" s="408">
        <v>0</v>
      </c>
      <c r="I9" s="410"/>
      <c r="J9" s="407"/>
      <c r="K9" s="407"/>
      <c r="L9" s="403">
        <v>0</v>
      </c>
      <c r="M9" s="407"/>
      <c r="N9" s="404">
        <v>0</v>
      </c>
      <c r="O9" s="399"/>
    </row>
    <row r="10" spans="1:15" ht="27" customHeight="1">
      <c r="A10" s="405" t="s">
        <v>59</v>
      </c>
      <c r="B10" s="406" t="s">
        <v>60</v>
      </c>
      <c r="C10" s="407"/>
      <c r="D10" s="408">
        <v>0</v>
      </c>
      <c r="E10" s="407"/>
      <c r="F10" s="407"/>
      <c r="G10" s="407"/>
      <c r="H10" s="411">
        <v>0</v>
      </c>
      <c r="I10" s="407"/>
      <c r="J10" s="412"/>
      <c r="K10" s="407"/>
      <c r="L10" s="403">
        <v>0</v>
      </c>
      <c r="M10" s="407"/>
      <c r="N10" s="404">
        <v>0</v>
      </c>
      <c r="O10" s="399"/>
    </row>
    <row r="11" spans="1:15" ht="29.25" customHeight="1">
      <c r="A11" s="405" t="s">
        <v>61</v>
      </c>
      <c r="B11" s="406" t="s">
        <v>62</v>
      </c>
      <c r="C11" s="407">
        <v>232813.88</v>
      </c>
      <c r="D11" s="408">
        <v>0</v>
      </c>
      <c r="E11" s="407">
        <v>11690</v>
      </c>
      <c r="F11" s="407">
        <v>90707</v>
      </c>
      <c r="G11" s="407"/>
      <c r="H11" s="408">
        <v>0</v>
      </c>
      <c r="I11" s="403">
        <v>5767</v>
      </c>
      <c r="J11" s="407">
        <v>0</v>
      </c>
      <c r="K11" s="407"/>
      <c r="L11" s="403">
        <v>329443.88</v>
      </c>
      <c r="M11" s="407">
        <v>329443.88</v>
      </c>
      <c r="N11" s="404">
        <v>0</v>
      </c>
      <c r="O11" s="399"/>
    </row>
    <row r="12" spans="1:15" ht="19.5" customHeight="1">
      <c r="A12" s="405" t="s">
        <v>63</v>
      </c>
      <c r="B12" s="406" t="s">
        <v>64</v>
      </c>
      <c r="C12" s="407">
        <v>105400.75</v>
      </c>
      <c r="D12" s="408">
        <v>0</v>
      </c>
      <c r="E12" s="407"/>
      <c r="F12" s="407"/>
      <c r="G12" s="407"/>
      <c r="H12" s="408">
        <v>0</v>
      </c>
      <c r="I12" s="407"/>
      <c r="J12" s="407"/>
      <c r="K12" s="407"/>
      <c r="L12" s="403">
        <v>105400.75</v>
      </c>
      <c r="M12" s="407">
        <v>22837</v>
      </c>
      <c r="N12" s="404">
        <v>82563.75</v>
      </c>
      <c r="O12" s="399"/>
    </row>
    <row r="13" spans="1:15" ht="18" customHeight="1">
      <c r="A13" s="405" t="s">
        <v>65</v>
      </c>
      <c r="B13" s="406" t="s">
        <v>66</v>
      </c>
      <c r="C13" s="407">
        <v>1900779</v>
      </c>
      <c r="D13" s="408">
        <v>0</v>
      </c>
      <c r="E13" s="407">
        <v>90000</v>
      </c>
      <c r="F13" s="407">
        <v>0</v>
      </c>
      <c r="G13" s="407">
        <v>12200</v>
      </c>
      <c r="H13" s="408">
        <v>0</v>
      </c>
      <c r="I13" s="407">
        <v>0</v>
      </c>
      <c r="J13" s="407">
        <v>90707</v>
      </c>
      <c r="K13" s="407"/>
      <c r="L13" s="413">
        <v>1912272</v>
      </c>
      <c r="M13" s="407">
        <v>159281</v>
      </c>
      <c r="N13" s="404">
        <v>1752991</v>
      </c>
      <c r="O13" s="399"/>
    </row>
    <row r="14" spans="1:16" ht="33.75" customHeight="1">
      <c r="A14" s="414" t="s">
        <v>18</v>
      </c>
      <c r="B14" s="415" t="s">
        <v>67</v>
      </c>
      <c r="C14" s="407"/>
      <c r="D14" s="408">
        <v>0</v>
      </c>
      <c r="E14" s="407"/>
      <c r="F14" s="407"/>
      <c r="G14" s="407"/>
      <c r="H14" s="408">
        <v>0</v>
      </c>
      <c r="I14" s="407"/>
      <c r="J14" s="407"/>
      <c r="K14" s="407"/>
      <c r="L14" s="403">
        <v>0</v>
      </c>
      <c r="M14" s="407"/>
      <c r="N14" s="404">
        <v>0</v>
      </c>
      <c r="O14" s="399"/>
      <c r="P14" s="536"/>
    </row>
    <row r="15" spans="1:15" ht="27" customHeight="1">
      <c r="A15" s="416" t="s">
        <v>20</v>
      </c>
      <c r="B15" s="430" t="s">
        <v>68</v>
      </c>
      <c r="C15" s="407"/>
      <c r="D15" s="408">
        <v>0</v>
      </c>
      <c r="E15" s="407"/>
      <c r="F15" s="407"/>
      <c r="G15" s="407"/>
      <c r="H15" s="408">
        <v>0</v>
      </c>
      <c r="I15" s="407"/>
      <c r="J15" s="407"/>
      <c r="K15" s="407"/>
      <c r="L15" s="403">
        <v>0</v>
      </c>
      <c r="M15" s="407"/>
      <c r="N15" s="404">
        <v>0</v>
      </c>
      <c r="O15" s="399"/>
    </row>
    <row r="16" spans="1:15" ht="22.5" customHeight="1" thickBot="1">
      <c r="A16" s="417" t="s">
        <v>22</v>
      </c>
      <c r="B16" s="418" t="s">
        <v>69</v>
      </c>
      <c r="C16" s="419">
        <v>39200</v>
      </c>
      <c r="D16" s="420">
        <v>0</v>
      </c>
      <c r="E16" s="410"/>
      <c r="F16" s="410"/>
      <c r="G16" s="410">
        <v>900</v>
      </c>
      <c r="H16" s="420">
        <v>0</v>
      </c>
      <c r="I16" s="410"/>
      <c r="J16" s="410"/>
      <c r="K16" s="410"/>
      <c r="L16" s="421">
        <v>40100</v>
      </c>
      <c r="M16" s="410">
        <v>40100</v>
      </c>
      <c r="N16" s="404">
        <v>0</v>
      </c>
      <c r="O16" s="399"/>
    </row>
    <row r="17" spans="1:15" ht="15.75" thickBot="1">
      <c r="A17" s="677" t="s">
        <v>70</v>
      </c>
      <c r="B17" s="678"/>
      <c r="C17" s="422">
        <v>2278193.63</v>
      </c>
      <c r="D17" s="422">
        <v>0</v>
      </c>
      <c r="E17" s="422">
        <v>101690</v>
      </c>
      <c r="F17" s="422">
        <v>90707</v>
      </c>
      <c r="G17" s="422">
        <v>13100</v>
      </c>
      <c r="H17" s="422">
        <v>0</v>
      </c>
      <c r="I17" s="422">
        <v>5767</v>
      </c>
      <c r="J17" s="422">
        <v>90707</v>
      </c>
      <c r="K17" s="422">
        <v>0</v>
      </c>
      <c r="L17" s="422">
        <v>2387216.63</v>
      </c>
      <c r="M17" s="422">
        <v>551661.88</v>
      </c>
      <c r="N17" s="423">
        <v>1835554.75</v>
      </c>
      <c r="O17" s="399"/>
    </row>
    <row r="18" spans="1:15" ht="72.75" customHeight="1" thickBot="1">
      <c r="A18" s="679" t="s">
        <v>71</v>
      </c>
      <c r="B18" s="680"/>
      <c r="C18" s="424" t="s">
        <v>72</v>
      </c>
      <c r="D18" s="424" t="s">
        <v>72</v>
      </c>
      <c r="E18" s="424" t="s">
        <v>72</v>
      </c>
      <c r="F18" s="425"/>
      <c r="G18" s="424" t="s">
        <v>72</v>
      </c>
      <c r="H18" s="424" t="s">
        <v>72</v>
      </c>
      <c r="I18" s="424" t="s">
        <v>72</v>
      </c>
      <c r="J18" s="425"/>
      <c r="K18" s="424" t="s">
        <v>72</v>
      </c>
      <c r="L18" s="424" t="s">
        <v>72</v>
      </c>
      <c r="M18" s="424" t="s">
        <v>72</v>
      </c>
      <c r="N18" s="426" t="s">
        <v>72</v>
      </c>
      <c r="O18" s="399"/>
    </row>
    <row r="19" spans="1:15" ht="15">
      <c r="A19" s="398"/>
      <c r="B19" s="399"/>
      <c r="C19" s="399"/>
      <c r="D19" s="399"/>
      <c r="E19" s="399"/>
      <c r="F19" s="399"/>
      <c r="G19" s="399"/>
      <c r="H19" s="399"/>
      <c r="I19" s="399"/>
      <c r="J19" s="399"/>
      <c r="K19" s="398"/>
      <c r="L19" s="398"/>
      <c r="M19" s="398"/>
      <c r="N19" s="398"/>
      <c r="O19" s="399"/>
    </row>
    <row r="20" spans="1:15" ht="15">
      <c r="A20" s="397" t="s">
        <v>73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9"/>
    </row>
    <row r="21" spans="1:15" ht="15">
      <c r="A21" s="397" t="s">
        <v>74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/>
    </row>
    <row r="22" spans="1:15" ht="15">
      <c r="A22" s="397" t="s">
        <v>75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9"/>
    </row>
  </sheetData>
  <sheetProtection/>
  <mergeCells count="12">
    <mergeCell ref="N5:N6"/>
    <mergeCell ref="A17:B17"/>
    <mergeCell ref="A18:B18"/>
    <mergeCell ref="A3:M3"/>
    <mergeCell ref="A4:J4"/>
    <mergeCell ref="A5:A6"/>
    <mergeCell ref="B5:B6"/>
    <mergeCell ref="C5:C6"/>
    <mergeCell ref="D5:G5"/>
    <mergeCell ref="H5:K5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0"/>
  <sheetViews>
    <sheetView showGridLines="0" showOutlineSymbols="0" zoomScalePageLayoutView="0" workbookViewId="0" topLeftCell="A1">
      <selection activeCell="I23" sqref="I23"/>
    </sheetView>
  </sheetViews>
  <sheetFormatPr defaultColWidth="8.8515625" defaultRowHeight="15"/>
  <cols>
    <col min="1" max="1" width="3.8515625" style="2" customWidth="1"/>
    <col min="2" max="2" width="3.7109375" style="2" customWidth="1"/>
    <col min="3" max="3" width="14.7109375" style="2" customWidth="1"/>
    <col min="4" max="11" width="10.7109375" style="2" customWidth="1"/>
    <col min="12" max="12" width="13.28125" style="2" customWidth="1"/>
    <col min="13" max="13" width="14.28125" style="2" customWidth="1"/>
    <col min="14" max="14" width="13.140625" style="2" customWidth="1"/>
    <col min="15" max="15" width="12.8515625" style="2" customWidth="1"/>
    <col min="16" max="16" width="4.7109375" style="2" customWidth="1"/>
    <col min="17" max="16384" width="8.8515625" style="2" customWidth="1"/>
  </cols>
  <sheetData>
    <row r="2" spans="2:15" ht="15" customHeight="1">
      <c r="B2" s="127" t="s">
        <v>131</v>
      </c>
      <c r="C2" s="127"/>
      <c r="D2" s="127"/>
      <c r="M2" s="128"/>
      <c r="N2" s="128"/>
      <c r="O2" s="128"/>
    </row>
    <row r="3" spans="2:15" ht="15" customHeight="1">
      <c r="B3" s="127"/>
      <c r="C3" s="127"/>
      <c r="D3" s="127"/>
      <c r="M3" s="129"/>
      <c r="N3" s="129"/>
      <c r="O3" s="129"/>
    </row>
    <row r="4" spans="2:15" ht="15.75">
      <c r="B4" s="582" t="s">
        <v>82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</row>
    <row r="5" spans="2:13" ht="15.75" thickBot="1">
      <c r="B5" s="583" t="s">
        <v>83</v>
      </c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5">
      <c r="B6" s="93"/>
      <c r="C6" s="601" t="s">
        <v>84</v>
      </c>
      <c r="D6" s="94" t="s">
        <v>85</v>
      </c>
      <c r="E6" s="95"/>
      <c r="F6" s="95"/>
      <c r="G6" s="96"/>
      <c r="H6" s="601" t="s">
        <v>85</v>
      </c>
      <c r="I6" s="604"/>
      <c r="J6" s="604"/>
      <c r="K6" s="605"/>
      <c r="L6" s="606" t="s">
        <v>86</v>
      </c>
      <c r="M6" s="609" t="s">
        <v>87</v>
      </c>
      <c r="N6" s="609" t="s">
        <v>88</v>
      </c>
      <c r="O6" s="611" t="s">
        <v>89</v>
      </c>
    </row>
    <row r="7" spans="2:15" ht="15">
      <c r="B7" s="97"/>
      <c r="C7" s="602"/>
      <c r="D7" s="614" t="s">
        <v>90</v>
      </c>
      <c r="E7" s="615"/>
      <c r="F7" s="615"/>
      <c r="G7" s="616"/>
      <c r="H7" s="614" t="s">
        <v>91</v>
      </c>
      <c r="I7" s="615"/>
      <c r="J7" s="615"/>
      <c r="K7" s="616"/>
      <c r="L7" s="607"/>
      <c r="M7" s="610"/>
      <c r="N7" s="610"/>
      <c r="O7" s="612"/>
    </row>
    <row r="8" spans="2:15" ht="63.75" customHeight="1" thickBot="1">
      <c r="B8" s="98" t="s">
        <v>41</v>
      </c>
      <c r="C8" s="603"/>
      <c r="D8" s="99" t="s">
        <v>92</v>
      </c>
      <c r="E8" s="100" t="s">
        <v>93</v>
      </c>
      <c r="F8" s="100" t="s">
        <v>94</v>
      </c>
      <c r="G8" s="99" t="s">
        <v>95</v>
      </c>
      <c r="H8" s="99" t="s">
        <v>92</v>
      </c>
      <c r="I8" s="99" t="s">
        <v>96</v>
      </c>
      <c r="J8" s="100" t="s">
        <v>94</v>
      </c>
      <c r="K8" s="99" t="s">
        <v>96</v>
      </c>
      <c r="L8" s="608"/>
      <c r="M8" s="608"/>
      <c r="N8" s="608"/>
      <c r="O8" s="613"/>
    </row>
    <row r="9" spans="2:15" ht="9.75" customHeight="1">
      <c r="B9" s="101">
        <v>1</v>
      </c>
      <c r="C9" s="102">
        <v>2</v>
      </c>
      <c r="D9" s="103">
        <v>3</v>
      </c>
      <c r="E9" s="102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5">
        <v>10</v>
      </c>
      <c r="L9" s="105">
        <v>11</v>
      </c>
      <c r="M9" s="105">
        <v>12</v>
      </c>
      <c r="N9" s="105">
        <v>13</v>
      </c>
      <c r="O9" s="106">
        <v>14</v>
      </c>
    </row>
    <row r="10" spans="2:15" ht="30" customHeight="1">
      <c r="B10" s="617" t="s">
        <v>97</v>
      </c>
      <c r="C10" s="618"/>
      <c r="D10" s="107">
        <v>13585</v>
      </c>
      <c r="E10" s="107">
        <v>1983410</v>
      </c>
      <c r="F10" s="107">
        <v>2456258</v>
      </c>
      <c r="G10" s="107">
        <v>454407730</v>
      </c>
      <c r="H10" s="107">
        <v>13566</v>
      </c>
      <c r="I10" s="107">
        <v>2279088</v>
      </c>
      <c r="J10" s="107">
        <v>2453093</v>
      </c>
      <c r="K10" s="107">
        <v>556852111</v>
      </c>
      <c r="L10" s="107">
        <v>-19</v>
      </c>
      <c r="M10" s="107">
        <v>295678</v>
      </c>
      <c r="N10" s="107">
        <v>-3165</v>
      </c>
      <c r="O10" s="108">
        <v>102444381</v>
      </c>
    </row>
    <row r="11" spans="2:15" ht="15">
      <c r="B11" s="109" t="s">
        <v>13</v>
      </c>
      <c r="C11" s="110" t="s">
        <v>98</v>
      </c>
      <c r="D11" s="111">
        <v>0</v>
      </c>
      <c r="E11" s="111">
        <v>0</v>
      </c>
      <c r="F11" s="111">
        <v>1534</v>
      </c>
      <c r="G11" s="111">
        <v>283790</v>
      </c>
      <c r="H11" s="111">
        <v>0</v>
      </c>
      <c r="I11" s="111">
        <v>0</v>
      </c>
      <c r="J11" s="111">
        <v>1534</v>
      </c>
      <c r="K11" s="111">
        <v>348218</v>
      </c>
      <c r="L11" s="112">
        <v>0</v>
      </c>
      <c r="M11" s="113">
        <v>0</v>
      </c>
      <c r="N11" s="112">
        <v>0</v>
      </c>
      <c r="O11" s="114">
        <v>64428</v>
      </c>
    </row>
    <row r="12" spans="2:15" ht="15">
      <c r="B12" s="109" t="s">
        <v>18</v>
      </c>
      <c r="C12" s="110" t="s">
        <v>99</v>
      </c>
      <c r="D12" s="112">
        <v>0</v>
      </c>
      <c r="E12" s="113">
        <v>0</v>
      </c>
      <c r="F12" s="115">
        <v>12</v>
      </c>
      <c r="G12" s="115">
        <v>2220</v>
      </c>
      <c r="H12" s="115">
        <v>0</v>
      </c>
      <c r="I12" s="115">
        <v>0</v>
      </c>
      <c r="J12" s="115">
        <v>12</v>
      </c>
      <c r="K12" s="116">
        <v>2724</v>
      </c>
      <c r="L12" s="112">
        <v>0</v>
      </c>
      <c r="M12" s="113">
        <v>0</v>
      </c>
      <c r="N12" s="112">
        <v>0</v>
      </c>
      <c r="O12" s="114">
        <v>504</v>
      </c>
    </row>
    <row r="13" spans="2:15" ht="18" customHeight="1">
      <c r="B13" s="109" t="s">
        <v>20</v>
      </c>
      <c r="C13" s="110" t="s">
        <v>100</v>
      </c>
      <c r="D13" s="112">
        <v>2413</v>
      </c>
      <c r="E13" s="113">
        <v>352298</v>
      </c>
      <c r="F13" s="115">
        <v>482423</v>
      </c>
      <c r="G13" s="115">
        <v>89248255</v>
      </c>
      <c r="H13" s="115">
        <v>2413</v>
      </c>
      <c r="I13" s="115">
        <v>405384</v>
      </c>
      <c r="J13" s="115">
        <v>467999</v>
      </c>
      <c r="K13" s="116">
        <v>106235773</v>
      </c>
      <c r="L13" s="112">
        <v>0</v>
      </c>
      <c r="M13" s="113">
        <v>53086</v>
      </c>
      <c r="N13" s="112">
        <v>-14424</v>
      </c>
      <c r="O13" s="114">
        <v>16987518</v>
      </c>
    </row>
    <row r="14" spans="2:15" ht="27" customHeight="1">
      <c r="B14" s="109" t="s">
        <v>22</v>
      </c>
      <c r="C14" s="110" t="s">
        <v>101</v>
      </c>
      <c r="D14" s="112">
        <v>189</v>
      </c>
      <c r="E14" s="113">
        <v>27594</v>
      </c>
      <c r="F14" s="115">
        <v>190657</v>
      </c>
      <c r="G14" s="115">
        <v>35271545</v>
      </c>
      <c r="H14" s="115">
        <v>189</v>
      </c>
      <c r="I14" s="115">
        <v>31752</v>
      </c>
      <c r="J14" s="115">
        <v>190657</v>
      </c>
      <c r="K14" s="116">
        <v>43279139</v>
      </c>
      <c r="L14" s="112">
        <v>0</v>
      </c>
      <c r="M14" s="113">
        <v>4158</v>
      </c>
      <c r="N14" s="112">
        <v>0</v>
      </c>
      <c r="O14" s="114">
        <v>8007594</v>
      </c>
    </row>
    <row r="15" spans="2:15" ht="15">
      <c r="B15" s="109" t="s">
        <v>28</v>
      </c>
      <c r="C15" s="110" t="s">
        <v>102</v>
      </c>
      <c r="D15" s="112">
        <v>9948</v>
      </c>
      <c r="E15" s="113">
        <v>1452408</v>
      </c>
      <c r="F15" s="115">
        <v>1675010</v>
      </c>
      <c r="G15" s="115">
        <v>309876850</v>
      </c>
      <c r="H15" s="115">
        <v>9929</v>
      </c>
      <c r="I15" s="115">
        <v>1668072</v>
      </c>
      <c r="J15" s="115">
        <v>1686269</v>
      </c>
      <c r="K15" s="116">
        <v>382783063</v>
      </c>
      <c r="L15" s="112">
        <v>-19</v>
      </c>
      <c r="M15" s="113">
        <v>215664</v>
      </c>
      <c r="N15" s="112">
        <v>11259</v>
      </c>
      <c r="O15" s="114">
        <v>72906213</v>
      </c>
    </row>
    <row r="16" spans="2:15" ht="15.75" thickBot="1">
      <c r="B16" s="117" t="s">
        <v>31</v>
      </c>
      <c r="C16" s="118" t="s">
        <v>103</v>
      </c>
      <c r="D16" s="119">
        <v>1035</v>
      </c>
      <c r="E16" s="120">
        <v>151110</v>
      </c>
      <c r="F16" s="121">
        <v>106622</v>
      </c>
      <c r="G16" s="121">
        <v>19725070</v>
      </c>
      <c r="H16" s="121">
        <v>1035</v>
      </c>
      <c r="I16" s="121">
        <v>173880</v>
      </c>
      <c r="J16" s="121">
        <v>106622</v>
      </c>
      <c r="K16" s="122">
        <v>24203194</v>
      </c>
      <c r="L16" s="119">
        <v>0</v>
      </c>
      <c r="M16" s="120">
        <v>22770</v>
      </c>
      <c r="N16" s="119">
        <v>0</v>
      </c>
      <c r="O16" s="123">
        <v>4478124</v>
      </c>
    </row>
    <row r="17" spans="2:5" ht="15">
      <c r="B17" s="63"/>
      <c r="C17" s="124"/>
      <c r="D17" s="125"/>
      <c r="E17" s="125"/>
    </row>
    <row r="19" spans="3:15" ht="26.25" customHeight="1">
      <c r="C19" s="590"/>
      <c r="D19" s="590"/>
      <c r="E19" s="590"/>
      <c r="H19" s="590"/>
      <c r="I19" s="590"/>
      <c r="L19" s="590"/>
      <c r="M19" s="590"/>
      <c r="N19" s="590"/>
      <c r="O19" s="590"/>
    </row>
    <row r="20" spans="3:15" ht="41.25" customHeight="1">
      <c r="C20" s="596"/>
      <c r="D20" s="596"/>
      <c r="E20" s="596"/>
      <c r="H20" s="595"/>
      <c r="I20" s="595"/>
      <c r="L20" s="596"/>
      <c r="M20" s="596"/>
      <c r="N20" s="596"/>
      <c r="O20" s="596"/>
    </row>
  </sheetData>
  <sheetProtection/>
  <mergeCells count="17">
    <mergeCell ref="B10:C10"/>
    <mergeCell ref="C19:E19"/>
    <mergeCell ref="H19:I19"/>
    <mergeCell ref="L19:O19"/>
    <mergeCell ref="C20:E20"/>
    <mergeCell ref="H20:I20"/>
    <mergeCell ref="L20:O20"/>
    <mergeCell ref="B4:O4"/>
    <mergeCell ref="B5:K5"/>
    <mergeCell ref="C6:C8"/>
    <mergeCell ref="H6:K6"/>
    <mergeCell ref="L6:L8"/>
    <mergeCell ref="M6:M8"/>
    <mergeCell ref="N6:N8"/>
    <mergeCell ref="O6:O8"/>
    <mergeCell ref="D7:G7"/>
    <mergeCell ref="H7:K7"/>
  </mergeCells>
  <printOptions/>
  <pageMargins left="0.7" right="0.7" top="0.75" bottom="0.75" header="0.3" footer="0.3"/>
  <pageSetup horizontalDpi="600" verticalDpi="600" orientation="portrait" scale="54"/>
</worksheet>
</file>

<file path=xl/worksheets/sheet90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4">
      <selection activeCell="I24" sqref="I24"/>
    </sheetView>
  </sheetViews>
  <sheetFormatPr defaultColWidth="9.140625" defaultRowHeight="15"/>
  <cols>
    <col min="2" max="2" width="5.140625" style="0" customWidth="1"/>
    <col min="3" max="3" width="34.7109375" style="0" customWidth="1"/>
    <col min="4" max="4" width="12.7109375" style="0" customWidth="1"/>
    <col min="6" max="6" width="11.57421875" style="0" customWidth="1"/>
    <col min="7" max="7" width="11.28125" style="0" customWidth="1"/>
    <col min="10" max="10" width="12.421875" style="0" customWidth="1"/>
    <col min="13" max="13" width="13.28125" style="0" customWidth="1"/>
    <col min="14" max="14" width="15.28125" style="0" customWidth="1"/>
    <col min="15" max="15" width="14.00390625" style="0" customWidth="1"/>
  </cols>
  <sheetData>
    <row r="1" spans="1:16" ht="15">
      <c r="A1" s="375"/>
      <c r="B1" s="690" t="s">
        <v>660</v>
      </c>
      <c r="C1" s="690"/>
      <c r="D1" s="690"/>
      <c r="E1" s="375"/>
      <c r="F1" s="375"/>
      <c r="G1" s="375"/>
      <c r="H1" s="375"/>
      <c r="I1" s="375"/>
      <c r="J1" s="375"/>
      <c r="K1" s="375"/>
      <c r="L1" s="375"/>
      <c r="M1" s="657"/>
      <c r="N1" s="657"/>
      <c r="O1" s="657"/>
      <c r="P1" s="375"/>
    </row>
    <row r="2" spans="1:16" ht="15">
      <c r="A2" s="375"/>
      <c r="B2" s="690"/>
      <c r="C2" s="690"/>
      <c r="D2" s="690"/>
      <c r="E2" s="375"/>
      <c r="F2" s="375"/>
      <c r="G2" s="375"/>
      <c r="H2" s="375"/>
      <c r="I2" s="375"/>
      <c r="J2" s="375"/>
      <c r="K2" s="375"/>
      <c r="L2" s="375"/>
      <c r="M2" s="658"/>
      <c r="N2" s="658"/>
      <c r="O2" s="658"/>
      <c r="P2" s="375"/>
    </row>
    <row r="3" spans="1:16" ht="15.75">
      <c r="A3" s="375"/>
      <c r="B3" s="659" t="s">
        <v>658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376"/>
      <c r="P3" s="375"/>
    </row>
    <row r="4" spans="1:16" ht="15.75" thickBot="1">
      <c r="A4" s="375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375"/>
      <c r="M4" s="377"/>
      <c r="N4" s="375"/>
      <c r="O4" s="375"/>
      <c r="P4" s="375"/>
    </row>
    <row r="5" spans="1:16" ht="15">
      <c r="A5" s="375"/>
      <c r="B5" s="682" t="s">
        <v>41</v>
      </c>
      <c r="C5" s="684" t="s">
        <v>42</v>
      </c>
      <c r="D5" s="684" t="s">
        <v>43</v>
      </c>
      <c r="E5" s="684" t="s">
        <v>44</v>
      </c>
      <c r="F5" s="684"/>
      <c r="G5" s="684"/>
      <c r="H5" s="684"/>
      <c r="I5" s="684" t="s">
        <v>45</v>
      </c>
      <c r="J5" s="684"/>
      <c r="K5" s="684"/>
      <c r="L5" s="684"/>
      <c r="M5" s="686" t="s">
        <v>46</v>
      </c>
      <c r="N5" s="688" t="s">
        <v>47</v>
      </c>
      <c r="O5" s="675" t="s">
        <v>48</v>
      </c>
      <c r="P5" s="375"/>
    </row>
    <row r="6" spans="1:16" ht="45.75" customHeight="1" thickBot="1">
      <c r="A6" s="375"/>
      <c r="B6" s="683"/>
      <c r="C6" s="685"/>
      <c r="D6" s="685"/>
      <c r="E6" s="400" t="s">
        <v>49</v>
      </c>
      <c r="F6" s="400" t="s">
        <v>50</v>
      </c>
      <c r="G6" s="400" t="s">
        <v>51</v>
      </c>
      <c r="H6" s="400" t="s">
        <v>52</v>
      </c>
      <c r="I6" s="400" t="s">
        <v>49</v>
      </c>
      <c r="J6" s="400" t="s">
        <v>53</v>
      </c>
      <c r="K6" s="400" t="s">
        <v>51</v>
      </c>
      <c r="L6" s="400" t="s">
        <v>52</v>
      </c>
      <c r="M6" s="687"/>
      <c r="N6" s="689"/>
      <c r="O6" s="676"/>
      <c r="P6" s="375"/>
    </row>
    <row r="7" spans="1:16" ht="18.75" customHeight="1">
      <c r="A7" s="375"/>
      <c r="B7" s="401" t="s">
        <v>13</v>
      </c>
      <c r="C7" s="402" t="s">
        <v>54</v>
      </c>
      <c r="D7" s="431">
        <v>17364446</v>
      </c>
      <c r="E7" s="431">
        <v>0</v>
      </c>
      <c r="F7" s="431">
        <v>1303852</v>
      </c>
      <c r="G7" s="431">
        <v>0</v>
      </c>
      <c r="H7" s="431">
        <v>52826</v>
      </c>
      <c r="I7" s="431">
        <v>0</v>
      </c>
      <c r="J7" s="431">
        <v>1154398</v>
      </c>
      <c r="K7" s="431">
        <v>0</v>
      </c>
      <c r="L7" s="431">
        <v>0</v>
      </c>
      <c r="M7" s="431">
        <v>17566726</v>
      </c>
      <c r="N7" s="431">
        <v>16214637</v>
      </c>
      <c r="O7" s="432">
        <v>1352089</v>
      </c>
      <c r="P7" s="375"/>
    </row>
    <row r="8" spans="1:16" ht="15">
      <c r="A8" s="375"/>
      <c r="B8" s="405" t="s">
        <v>55</v>
      </c>
      <c r="C8" s="406" t="s">
        <v>56</v>
      </c>
      <c r="D8" s="433"/>
      <c r="E8" s="434">
        <v>0</v>
      </c>
      <c r="F8" s="433"/>
      <c r="G8" s="433"/>
      <c r="H8" s="433"/>
      <c r="I8" s="434">
        <v>0</v>
      </c>
      <c r="J8" s="433"/>
      <c r="K8" s="433"/>
      <c r="L8" s="433"/>
      <c r="M8" s="435">
        <v>0</v>
      </c>
      <c r="N8" s="433"/>
      <c r="O8" s="436">
        <v>0</v>
      </c>
      <c r="P8" s="375"/>
    </row>
    <row r="9" spans="1:16" ht="39" customHeight="1">
      <c r="A9" s="375"/>
      <c r="B9" s="405" t="s">
        <v>57</v>
      </c>
      <c r="C9" s="409" t="s">
        <v>58</v>
      </c>
      <c r="D9" s="433"/>
      <c r="E9" s="434">
        <v>0</v>
      </c>
      <c r="F9" s="433"/>
      <c r="G9" s="433"/>
      <c r="H9" s="433"/>
      <c r="I9" s="434">
        <v>0</v>
      </c>
      <c r="J9" s="437"/>
      <c r="K9" s="433"/>
      <c r="L9" s="433"/>
      <c r="M9" s="435">
        <v>0</v>
      </c>
      <c r="N9" s="433"/>
      <c r="O9" s="436">
        <v>0</v>
      </c>
      <c r="P9" s="375"/>
    </row>
    <row r="10" spans="1:16" ht="24.75" customHeight="1">
      <c r="A10" s="375"/>
      <c r="B10" s="405" t="s">
        <v>59</v>
      </c>
      <c r="C10" s="406" t="s">
        <v>60</v>
      </c>
      <c r="D10" s="433">
        <v>961049</v>
      </c>
      <c r="E10" s="434">
        <v>0</v>
      </c>
      <c r="F10" s="433"/>
      <c r="G10" s="433"/>
      <c r="H10" s="433"/>
      <c r="I10" s="438">
        <v>0</v>
      </c>
      <c r="J10" s="433"/>
      <c r="K10" s="439"/>
      <c r="L10" s="433"/>
      <c r="M10" s="435">
        <v>961049</v>
      </c>
      <c r="N10" s="433">
        <v>876772</v>
      </c>
      <c r="O10" s="436">
        <v>84277</v>
      </c>
      <c r="P10" s="375"/>
    </row>
    <row r="11" spans="1:16" ht="18" customHeight="1">
      <c r="A11" s="375"/>
      <c r="B11" s="405" t="s">
        <v>61</v>
      </c>
      <c r="C11" s="406" t="s">
        <v>62</v>
      </c>
      <c r="D11" s="433">
        <v>2504354</v>
      </c>
      <c r="E11" s="434">
        <v>0</v>
      </c>
      <c r="F11" s="433">
        <v>19624</v>
      </c>
      <c r="G11" s="433"/>
      <c r="H11" s="433">
        <v>18290</v>
      </c>
      <c r="I11" s="434">
        <v>0</v>
      </c>
      <c r="J11" s="435">
        <v>129068</v>
      </c>
      <c r="K11" s="433"/>
      <c r="L11" s="433"/>
      <c r="M11" s="435">
        <v>2413200</v>
      </c>
      <c r="N11" s="433">
        <v>1322581</v>
      </c>
      <c r="O11" s="436">
        <v>1090619</v>
      </c>
      <c r="P11" s="535"/>
    </row>
    <row r="12" spans="1:16" ht="14.25" customHeight="1">
      <c r="A12" s="375"/>
      <c r="B12" s="405" t="s">
        <v>63</v>
      </c>
      <c r="C12" s="406" t="s">
        <v>64</v>
      </c>
      <c r="D12" s="433">
        <v>161738</v>
      </c>
      <c r="E12" s="434">
        <v>0</v>
      </c>
      <c r="F12" s="433"/>
      <c r="G12" s="433"/>
      <c r="H12" s="433"/>
      <c r="I12" s="434">
        <v>0</v>
      </c>
      <c r="J12" s="433"/>
      <c r="K12" s="433"/>
      <c r="L12" s="433"/>
      <c r="M12" s="435">
        <v>161738</v>
      </c>
      <c r="N12" s="433">
        <v>78328</v>
      </c>
      <c r="O12" s="436">
        <v>83410</v>
      </c>
      <c r="P12" s="375"/>
    </row>
    <row r="13" spans="1:16" ht="12.75" customHeight="1">
      <c r="A13" s="375"/>
      <c r="B13" s="405" t="s">
        <v>65</v>
      </c>
      <c r="C13" s="406" t="s">
        <v>66</v>
      </c>
      <c r="D13" s="433">
        <v>13737305</v>
      </c>
      <c r="E13" s="434">
        <v>0</v>
      </c>
      <c r="F13" s="433">
        <v>1284228</v>
      </c>
      <c r="G13" s="433"/>
      <c r="H13" s="433">
        <v>34536</v>
      </c>
      <c r="I13" s="434">
        <v>0</v>
      </c>
      <c r="J13" s="433">
        <v>1025330</v>
      </c>
      <c r="K13" s="433"/>
      <c r="L13" s="433"/>
      <c r="M13" s="435">
        <v>14030739</v>
      </c>
      <c r="N13" s="433">
        <v>13936956</v>
      </c>
      <c r="O13" s="436">
        <v>93783</v>
      </c>
      <c r="P13" s="375"/>
    </row>
    <row r="14" spans="1:16" ht="18.75" customHeight="1">
      <c r="A14" s="375"/>
      <c r="B14" s="414" t="s">
        <v>18</v>
      </c>
      <c r="C14" s="415" t="s">
        <v>67</v>
      </c>
      <c r="D14" s="433"/>
      <c r="E14" s="434">
        <v>0</v>
      </c>
      <c r="F14" s="433">
        <v>355975</v>
      </c>
      <c r="G14" s="433"/>
      <c r="H14" s="433"/>
      <c r="I14" s="434">
        <v>0</v>
      </c>
      <c r="J14" s="433"/>
      <c r="K14" s="433"/>
      <c r="L14" s="433"/>
      <c r="M14" s="435">
        <v>355975</v>
      </c>
      <c r="N14" s="433"/>
      <c r="O14" s="436">
        <v>355975</v>
      </c>
      <c r="P14" s="375"/>
    </row>
    <row r="15" spans="1:16" ht="24" customHeight="1">
      <c r="A15" s="375"/>
      <c r="B15" s="416" t="s">
        <v>20</v>
      </c>
      <c r="C15" s="409" t="s">
        <v>68</v>
      </c>
      <c r="D15" s="433"/>
      <c r="E15" s="434">
        <v>0</v>
      </c>
      <c r="F15" s="433"/>
      <c r="G15" s="433"/>
      <c r="H15" s="433"/>
      <c r="I15" s="434">
        <v>0</v>
      </c>
      <c r="J15" s="433"/>
      <c r="K15" s="433"/>
      <c r="L15" s="433"/>
      <c r="M15" s="435">
        <v>0</v>
      </c>
      <c r="N15" s="433"/>
      <c r="O15" s="436">
        <v>0</v>
      </c>
      <c r="P15" s="375"/>
    </row>
    <row r="16" spans="1:16" ht="22.5" customHeight="1" thickBot="1">
      <c r="A16" s="375"/>
      <c r="B16" s="417" t="s">
        <v>22</v>
      </c>
      <c r="C16" s="418" t="s">
        <v>69</v>
      </c>
      <c r="D16" s="437">
        <v>582789</v>
      </c>
      <c r="E16" s="440">
        <v>0</v>
      </c>
      <c r="F16" s="437"/>
      <c r="G16" s="437"/>
      <c r="H16" s="437"/>
      <c r="I16" s="440">
        <v>0</v>
      </c>
      <c r="J16" s="437"/>
      <c r="K16" s="437"/>
      <c r="L16" s="437"/>
      <c r="M16" s="441">
        <v>582789</v>
      </c>
      <c r="N16" s="437">
        <v>489390</v>
      </c>
      <c r="O16" s="436">
        <v>93399</v>
      </c>
      <c r="P16" s="375"/>
    </row>
    <row r="17" spans="1:16" ht="15.75" thickBot="1">
      <c r="A17" s="375"/>
      <c r="B17" s="677" t="s">
        <v>70</v>
      </c>
      <c r="C17" s="678"/>
      <c r="D17" s="442">
        <v>17947235</v>
      </c>
      <c r="E17" s="442">
        <v>0</v>
      </c>
      <c r="F17" s="442">
        <v>1659827</v>
      </c>
      <c r="G17" s="442">
        <v>0</v>
      </c>
      <c r="H17" s="442">
        <v>52826</v>
      </c>
      <c r="I17" s="442">
        <v>0</v>
      </c>
      <c r="J17" s="442">
        <v>1154398</v>
      </c>
      <c r="K17" s="442">
        <v>0</v>
      </c>
      <c r="L17" s="442">
        <v>0</v>
      </c>
      <c r="M17" s="442">
        <v>18505490</v>
      </c>
      <c r="N17" s="442">
        <v>16704027</v>
      </c>
      <c r="O17" s="443">
        <v>1801463</v>
      </c>
      <c r="P17" s="375"/>
    </row>
    <row r="18" spans="1:16" ht="55.5" customHeight="1" thickBot="1">
      <c r="A18" s="375"/>
      <c r="B18" s="679" t="s">
        <v>71</v>
      </c>
      <c r="C18" s="680"/>
      <c r="D18" s="444" t="s">
        <v>72</v>
      </c>
      <c r="E18" s="444" t="s">
        <v>72</v>
      </c>
      <c r="F18" s="444" t="s">
        <v>72</v>
      </c>
      <c r="G18" s="445"/>
      <c r="H18" s="444" t="s">
        <v>72</v>
      </c>
      <c r="I18" s="444" t="s">
        <v>72</v>
      </c>
      <c r="J18" s="444" t="s">
        <v>72</v>
      </c>
      <c r="K18" s="445"/>
      <c r="L18" s="444" t="s">
        <v>72</v>
      </c>
      <c r="M18" s="444" t="s">
        <v>72</v>
      </c>
      <c r="N18" s="444" t="s">
        <v>72</v>
      </c>
      <c r="O18" s="396" t="s">
        <v>72</v>
      </c>
      <c r="P18" s="375"/>
    </row>
    <row r="19" spans="1:16" ht="1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</row>
    <row r="20" spans="1:16" ht="15">
      <c r="A20" s="375"/>
      <c r="B20" s="397" t="s">
        <v>73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</row>
    <row r="21" spans="1:16" ht="15">
      <c r="A21" s="375"/>
      <c r="B21" s="397" t="s">
        <v>74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</row>
    <row r="22" spans="1:16" ht="15">
      <c r="A22" s="375"/>
      <c r="B22" s="397" t="s">
        <v>75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446"/>
      <c r="N22" s="375"/>
      <c r="O22" s="375"/>
      <c r="P22" s="375"/>
    </row>
  </sheetData>
  <sheetProtection/>
  <mergeCells count="15">
    <mergeCell ref="M5:M6"/>
    <mergeCell ref="N5:N6"/>
    <mergeCell ref="O5:O6"/>
    <mergeCell ref="B17:C17"/>
    <mergeCell ref="B18:C18"/>
    <mergeCell ref="B5:B6"/>
    <mergeCell ref="C5:C6"/>
    <mergeCell ref="D5:D6"/>
    <mergeCell ref="E5:H5"/>
    <mergeCell ref="I5:L5"/>
    <mergeCell ref="B1:D2"/>
    <mergeCell ref="M1:O1"/>
    <mergeCell ref="M2:O2"/>
    <mergeCell ref="B3:N3"/>
    <mergeCell ref="B4:K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C4">
      <selection activeCell="G27" sqref="G27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32.28125" style="0" customWidth="1"/>
    <col min="4" max="4" width="13.7109375" style="0" customWidth="1"/>
    <col min="5" max="5" width="10.28125" style="0" bestFit="1" customWidth="1"/>
    <col min="6" max="6" width="13.28125" style="0" customWidth="1"/>
    <col min="7" max="7" width="14.7109375" style="0" customWidth="1"/>
    <col min="8" max="8" width="14.00390625" style="0" customWidth="1"/>
    <col min="9" max="9" width="10.28125" style="0" bestFit="1" customWidth="1"/>
    <col min="10" max="10" width="9.8515625" style="0" customWidth="1"/>
    <col min="11" max="11" width="15.28125" style="0" customWidth="1"/>
    <col min="12" max="12" width="15.421875" style="0" customWidth="1"/>
    <col min="13" max="13" width="14.00390625" style="0" customWidth="1"/>
    <col min="14" max="14" width="13.00390625" style="0" customWidth="1"/>
    <col min="15" max="15" width="14.140625" style="0" customWidth="1"/>
    <col min="16" max="16" width="4.7109375" style="0" customWidth="1"/>
  </cols>
  <sheetData>
    <row r="1" spans="1:16" ht="1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5">
      <c r="A2" s="375"/>
      <c r="B2" s="690" t="s">
        <v>661</v>
      </c>
      <c r="C2" s="690"/>
      <c r="D2" s="690"/>
      <c r="E2" s="375"/>
      <c r="F2" s="375"/>
      <c r="G2" s="375"/>
      <c r="H2" s="375"/>
      <c r="I2" s="375"/>
      <c r="J2" s="375"/>
      <c r="K2" s="375"/>
      <c r="L2" s="375"/>
      <c r="M2" s="657"/>
      <c r="N2" s="657"/>
      <c r="O2" s="657"/>
      <c r="P2" s="375"/>
    </row>
    <row r="3" spans="1:16" ht="15">
      <c r="A3" s="375"/>
      <c r="B3" s="690"/>
      <c r="C3" s="690"/>
      <c r="D3" s="690"/>
      <c r="E3" s="375"/>
      <c r="F3" s="375"/>
      <c r="G3" s="375"/>
      <c r="H3" s="375"/>
      <c r="I3" s="375"/>
      <c r="J3" s="375"/>
      <c r="K3" s="375"/>
      <c r="L3" s="375"/>
      <c r="M3" s="658"/>
      <c r="N3" s="658"/>
      <c r="O3" s="658"/>
      <c r="P3" s="375"/>
    </row>
    <row r="4" spans="1:16" ht="15.75">
      <c r="A4" s="375"/>
      <c r="B4" s="659" t="s">
        <v>658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376"/>
      <c r="P4" s="375"/>
    </row>
    <row r="5" spans="1:16" ht="15.75" thickBot="1">
      <c r="A5" s="375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375"/>
      <c r="M5" s="377"/>
      <c r="N5" s="375"/>
      <c r="O5" s="375"/>
      <c r="P5" s="375"/>
    </row>
    <row r="6" spans="1:16" ht="15">
      <c r="A6" s="375"/>
      <c r="B6" s="701" t="s">
        <v>41</v>
      </c>
      <c r="C6" s="703" t="s">
        <v>42</v>
      </c>
      <c r="D6" s="703" t="s">
        <v>43</v>
      </c>
      <c r="E6" s="703" t="s">
        <v>44</v>
      </c>
      <c r="F6" s="703"/>
      <c r="G6" s="703"/>
      <c r="H6" s="703"/>
      <c r="I6" s="703" t="s">
        <v>45</v>
      </c>
      <c r="J6" s="703"/>
      <c r="K6" s="703"/>
      <c r="L6" s="703"/>
      <c r="M6" s="691" t="s">
        <v>46</v>
      </c>
      <c r="N6" s="693" t="s">
        <v>47</v>
      </c>
      <c r="O6" s="695" t="s">
        <v>48</v>
      </c>
      <c r="P6" s="375"/>
    </row>
    <row r="7" spans="1:16" ht="26.25" thickBot="1">
      <c r="A7" s="375"/>
      <c r="B7" s="702"/>
      <c r="C7" s="704"/>
      <c r="D7" s="704"/>
      <c r="E7" s="447" t="s">
        <v>49</v>
      </c>
      <c r="F7" s="447" t="s">
        <v>50</v>
      </c>
      <c r="G7" s="447" t="s">
        <v>51</v>
      </c>
      <c r="H7" s="447" t="s">
        <v>52</v>
      </c>
      <c r="I7" s="447" t="s">
        <v>49</v>
      </c>
      <c r="J7" s="447" t="s">
        <v>53</v>
      </c>
      <c r="K7" s="447" t="s">
        <v>51</v>
      </c>
      <c r="L7" s="447" t="s">
        <v>52</v>
      </c>
      <c r="M7" s="692"/>
      <c r="N7" s="694"/>
      <c r="O7" s="696"/>
      <c r="P7" s="375"/>
    </row>
    <row r="8" spans="1:16" ht="15">
      <c r="A8" s="375"/>
      <c r="B8" s="448" t="s">
        <v>13</v>
      </c>
      <c r="C8" s="449" t="s">
        <v>54</v>
      </c>
      <c r="D8" s="450">
        <v>8015071</v>
      </c>
      <c r="E8" s="450">
        <v>0</v>
      </c>
      <c r="F8" s="450">
        <v>145625</v>
      </c>
      <c r="G8" s="450">
        <v>0</v>
      </c>
      <c r="H8" s="450">
        <v>88119</v>
      </c>
      <c r="I8" s="450">
        <v>0</v>
      </c>
      <c r="J8" s="450">
        <v>151843</v>
      </c>
      <c r="K8" s="450">
        <v>0</v>
      </c>
      <c r="L8" s="450">
        <v>0</v>
      </c>
      <c r="M8" s="450">
        <v>80997031</v>
      </c>
      <c r="N8" s="450">
        <v>5363993</v>
      </c>
      <c r="O8" s="451">
        <v>2733038</v>
      </c>
      <c r="P8" s="375"/>
    </row>
    <row r="9" spans="1:16" ht="15">
      <c r="A9" s="375"/>
      <c r="B9" s="452" t="s">
        <v>55</v>
      </c>
      <c r="C9" s="453" t="s">
        <v>56</v>
      </c>
      <c r="D9" s="450">
        <v>0</v>
      </c>
      <c r="E9" s="450">
        <v>0</v>
      </c>
      <c r="F9" s="450">
        <v>0</v>
      </c>
      <c r="G9" s="450">
        <v>0</v>
      </c>
      <c r="H9" s="450">
        <v>0</v>
      </c>
      <c r="I9" s="450">
        <v>0</v>
      </c>
      <c r="J9" s="450">
        <v>0</v>
      </c>
      <c r="K9" s="450">
        <v>0</v>
      </c>
      <c r="L9" s="450">
        <v>0</v>
      </c>
      <c r="M9" s="450">
        <v>0</v>
      </c>
      <c r="N9" s="450">
        <v>0</v>
      </c>
      <c r="O9" s="451">
        <v>0</v>
      </c>
      <c r="P9" s="375"/>
    </row>
    <row r="10" spans="1:16" ht="51">
      <c r="A10" s="375"/>
      <c r="B10" s="452" t="s">
        <v>57</v>
      </c>
      <c r="C10" s="454" t="s">
        <v>58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450">
        <v>0</v>
      </c>
      <c r="L10" s="450">
        <v>0</v>
      </c>
      <c r="M10" s="450">
        <v>0</v>
      </c>
      <c r="N10" s="450">
        <v>0</v>
      </c>
      <c r="O10" s="451">
        <v>0</v>
      </c>
      <c r="P10" s="375"/>
    </row>
    <row r="11" spans="1:16" ht="25.5">
      <c r="A11" s="375"/>
      <c r="B11" s="452" t="s">
        <v>59</v>
      </c>
      <c r="C11" s="453" t="s">
        <v>60</v>
      </c>
      <c r="D11" s="450">
        <v>3490735</v>
      </c>
      <c r="E11" s="450">
        <v>0</v>
      </c>
      <c r="F11" s="450">
        <v>0</v>
      </c>
      <c r="G11" s="450">
        <v>0</v>
      </c>
      <c r="H11" s="450">
        <v>72974</v>
      </c>
      <c r="I11" s="450">
        <v>0</v>
      </c>
      <c r="J11" s="450">
        <v>0</v>
      </c>
      <c r="K11" s="450">
        <v>0</v>
      </c>
      <c r="L11" s="450">
        <v>0</v>
      </c>
      <c r="M11" s="450">
        <v>3563709</v>
      </c>
      <c r="N11" s="450">
        <v>1279509</v>
      </c>
      <c r="O11" s="451">
        <v>2284201</v>
      </c>
      <c r="P11" s="375"/>
    </row>
    <row r="12" spans="1:16" ht="15">
      <c r="A12" s="375"/>
      <c r="B12" s="452" t="s">
        <v>61</v>
      </c>
      <c r="C12" s="453" t="s">
        <v>62</v>
      </c>
      <c r="D12" s="450">
        <v>1407275</v>
      </c>
      <c r="E12" s="450">
        <v>0</v>
      </c>
      <c r="F12" s="450">
        <v>37968</v>
      </c>
      <c r="G12" s="450">
        <v>0</v>
      </c>
      <c r="H12" s="450">
        <v>0</v>
      </c>
      <c r="I12" s="450">
        <v>0</v>
      </c>
      <c r="J12" s="450">
        <v>65488</v>
      </c>
      <c r="K12" s="450">
        <v>0</v>
      </c>
      <c r="L12" s="450">
        <v>0</v>
      </c>
      <c r="M12" s="450">
        <v>1379755</v>
      </c>
      <c r="N12" s="450">
        <v>1222093</v>
      </c>
      <c r="O12" s="451">
        <v>157663</v>
      </c>
      <c r="P12" s="375"/>
    </row>
    <row r="13" spans="1:16" ht="15">
      <c r="A13" s="375"/>
      <c r="B13" s="452" t="s">
        <v>63</v>
      </c>
      <c r="C13" s="453" t="s">
        <v>64</v>
      </c>
      <c r="D13" s="450">
        <v>49350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49349.77</v>
      </c>
      <c r="N13" s="450">
        <v>49350</v>
      </c>
      <c r="O13" s="451">
        <v>0</v>
      </c>
      <c r="P13" s="375"/>
    </row>
    <row r="14" spans="1:16" ht="15">
      <c r="A14" s="375"/>
      <c r="B14" s="452" t="s">
        <v>65</v>
      </c>
      <c r="C14" s="453" t="s">
        <v>66</v>
      </c>
      <c r="D14" s="455">
        <v>3067712</v>
      </c>
      <c r="E14" s="450">
        <v>0</v>
      </c>
      <c r="F14" s="450">
        <v>107656</v>
      </c>
      <c r="G14" s="450">
        <v>0</v>
      </c>
      <c r="H14" s="450">
        <v>15145</v>
      </c>
      <c r="I14" s="450">
        <v>0</v>
      </c>
      <c r="J14" s="450">
        <v>86355</v>
      </c>
      <c r="K14" s="450">
        <v>0</v>
      </c>
      <c r="L14" s="450">
        <v>0</v>
      </c>
      <c r="M14" s="450">
        <v>3104216</v>
      </c>
      <c r="N14" s="450">
        <v>2813042</v>
      </c>
      <c r="O14" s="451">
        <v>291174</v>
      </c>
      <c r="P14" s="375"/>
    </row>
    <row r="15" spans="1:16" ht="15">
      <c r="A15" s="375"/>
      <c r="B15" s="456" t="s">
        <v>18</v>
      </c>
      <c r="C15" s="457" t="s">
        <v>67</v>
      </c>
      <c r="D15" s="450">
        <v>70994</v>
      </c>
      <c r="E15" s="450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  <c r="M15" s="450">
        <v>70993.77</v>
      </c>
      <c r="N15" s="450">
        <v>0</v>
      </c>
      <c r="O15" s="451">
        <v>70994</v>
      </c>
      <c r="P15" s="375"/>
    </row>
    <row r="16" spans="1:16" ht="25.5">
      <c r="A16" s="375"/>
      <c r="B16" s="458" t="s">
        <v>20</v>
      </c>
      <c r="C16" s="454" t="s">
        <v>68</v>
      </c>
      <c r="D16" s="450">
        <v>0</v>
      </c>
      <c r="E16" s="450">
        <v>0</v>
      </c>
      <c r="F16" s="450">
        <v>0</v>
      </c>
      <c r="G16" s="450">
        <v>0</v>
      </c>
      <c r="H16" s="450">
        <v>0</v>
      </c>
      <c r="I16" s="450">
        <v>0</v>
      </c>
      <c r="J16" s="450">
        <v>0</v>
      </c>
      <c r="K16" s="450">
        <v>0</v>
      </c>
      <c r="L16" s="450">
        <v>0</v>
      </c>
      <c r="M16" s="450">
        <v>0</v>
      </c>
      <c r="N16" s="450">
        <v>0</v>
      </c>
      <c r="O16" s="451">
        <v>0</v>
      </c>
      <c r="P16" s="375"/>
    </row>
    <row r="17" spans="1:16" ht="15.75" thickBot="1">
      <c r="A17" s="375"/>
      <c r="B17" s="459" t="s">
        <v>22</v>
      </c>
      <c r="C17" s="460" t="s">
        <v>69</v>
      </c>
      <c r="D17" s="450">
        <v>139715</v>
      </c>
      <c r="E17" s="450">
        <v>0</v>
      </c>
      <c r="F17" s="450">
        <v>5990</v>
      </c>
      <c r="G17" s="450">
        <v>0</v>
      </c>
      <c r="H17" s="450">
        <v>0</v>
      </c>
      <c r="I17" s="450">
        <v>0</v>
      </c>
      <c r="J17" s="450">
        <v>17241</v>
      </c>
      <c r="K17" s="450">
        <v>0</v>
      </c>
      <c r="L17" s="450">
        <v>0</v>
      </c>
      <c r="M17" s="450">
        <v>128463.80000000002</v>
      </c>
      <c r="N17" s="450">
        <v>128464</v>
      </c>
      <c r="O17" s="451">
        <v>0</v>
      </c>
      <c r="P17" s="375"/>
    </row>
    <row r="18" spans="1:16" ht="15.75" thickBot="1">
      <c r="A18" s="375"/>
      <c r="B18" s="697" t="s">
        <v>70</v>
      </c>
      <c r="C18" s="698"/>
      <c r="D18" s="450">
        <v>8225780</v>
      </c>
      <c r="E18" s="450">
        <v>0</v>
      </c>
      <c r="F18" s="450">
        <v>151615</v>
      </c>
      <c r="G18" s="450">
        <v>0</v>
      </c>
      <c r="H18" s="450">
        <v>88119</v>
      </c>
      <c r="I18" s="450">
        <v>0</v>
      </c>
      <c r="J18" s="450">
        <v>169084</v>
      </c>
      <c r="K18" s="450">
        <v>0</v>
      </c>
      <c r="L18" s="450">
        <v>0</v>
      </c>
      <c r="M18" s="450">
        <v>8296488</v>
      </c>
      <c r="N18" s="450">
        <v>5492457</v>
      </c>
      <c r="O18" s="451">
        <v>2804032</v>
      </c>
      <c r="P18" s="375"/>
    </row>
    <row r="19" spans="1:16" ht="15.75" thickBot="1">
      <c r="A19" s="375"/>
      <c r="B19" s="699" t="s">
        <v>71</v>
      </c>
      <c r="C19" s="700"/>
      <c r="D19" s="461" t="s">
        <v>72</v>
      </c>
      <c r="E19" s="461" t="s">
        <v>72</v>
      </c>
      <c r="F19" s="461" t="s">
        <v>72</v>
      </c>
      <c r="G19" s="462"/>
      <c r="H19" s="461" t="s">
        <v>72</v>
      </c>
      <c r="I19" s="461" t="s">
        <v>72</v>
      </c>
      <c r="J19" s="461" t="s">
        <v>72</v>
      </c>
      <c r="K19" s="462"/>
      <c r="L19" s="461" t="s">
        <v>72</v>
      </c>
      <c r="M19" s="461" t="s">
        <v>72</v>
      </c>
      <c r="N19" s="461" t="s">
        <v>72</v>
      </c>
      <c r="O19" s="463" t="s">
        <v>72</v>
      </c>
      <c r="P19" s="375"/>
    </row>
    <row r="20" spans="1:16" ht="15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</row>
    <row r="21" spans="1:16" ht="15">
      <c r="A21" s="375"/>
      <c r="B21" s="397" t="s">
        <v>73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</row>
    <row r="22" spans="1:16" ht="15">
      <c r="A22" s="375"/>
      <c r="B22" s="397" t="s">
        <v>74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</row>
    <row r="23" spans="1:16" ht="15">
      <c r="A23" s="375"/>
      <c r="B23" s="397" t="s">
        <v>75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</row>
  </sheetData>
  <sheetProtection/>
  <mergeCells count="15">
    <mergeCell ref="M6:M7"/>
    <mergeCell ref="N6:N7"/>
    <mergeCell ref="O6:O7"/>
    <mergeCell ref="B18:C18"/>
    <mergeCell ref="B19:C19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3">
      <selection activeCell="G34" sqref="G34"/>
    </sheetView>
  </sheetViews>
  <sheetFormatPr defaultColWidth="9.140625" defaultRowHeight="15"/>
  <cols>
    <col min="3" max="3" width="29.421875" style="0" customWidth="1"/>
    <col min="4" max="4" width="13.28125" style="0" customWidth="1"/>
    <col min="6" max="6" width="13.8515625" style="0" customWidth="1"/>
    <col min="7" max="7" width="10.00390625" style="0" bestFit="1" customWidth="1"/>
    <col min="8" max="8" width="11.421875" style="0" bestFit="1" customWidth="1"/>
    <col min="9" max="9" width="9.421875" style="0" bestFit="1" customWidth="1"/>
    <col min="10" max="11" width="10.00390625" style="0" bestFit="1" customWidth="1"/>
    <col min="12" max="12" width="9.421875" style="0" bestFit="1" customWidth="1"/>
    <col min="13" max="13" width="13.421875" style="0" customWidth="1"/>
    <col min="14" max="14" width="15.140625" style="0" customWidth="1"/>
    <col min="15" max="15" width="14.421875" style="0" customWidth="1"/>
  </cols>
  <sheetData>
    <row r="1" spans="1:16" ht="15">
      <c r="A1" s="375"/>
      <c r="B1" s="705" t="s">
        <v>662</v>
      </c>
      <c r="C1" s="705"/>
      <c r="D1" s="705"/>
      <c r="E1" s="375"/>
      <c r="F1" s="375"/>
      <c r="G1" s="375"/>
      <c r="H1" s="375"/>
      <c r="I1" s="375"/>
      <c r="J1" s="375"/>
      <c r="K1" s="375"/>
      <c r="L1" s="375"/>
      <c r="M1" s="706"/>
      <c r="N1" s="706"/>
      <c r="O1" s="706"/>
      <c r="P1" s="375"/>
    </row>
    <row r="2" spans="1:16" ht="15">
      <c r="A2" s="375"/>
      <c r="B2" s="705"/>
      <c r="C2" s="705"/>
      <c r="D2" s="705"/>
      <c r="E2" s="375"/>
      <c r="F2" s="375"/>
      <c r="G2" s="375"/>
      <c r="H2" s="375"/>
      <c r="I2" s="375"/>
      <c r="J2" s="375"/>
      <c r="K2" s="375"/>
      <c r="L2" s="375"/>
      <c r="M2" s="707"/>
      <c r="N2" s="707"/>
      <c r="O2" s="707"/>
      <c r="P2" s="375"/>
    </row>
    <row r="3" spans="1:16" ht="15.75">
      <c r="A3" s="375"/>
      <c r="B3" s="708" t="s">
        <v>658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464"/>
      <c r="P3" s="375"/>
    </row>
    <row r="4" spans="1:16" ht="15.75" thickBot="1">
      <c r="A4" s="375"/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375"/>
      <c r="M4" s="465"/>
      <c r="N4" s="375"/>
      <c r="O4" s="375"/>
      <c r="P4" s="375"/>
    </row>
    <row r="5" spans="1:16" ht="15">
      <c r="A5" s="375"/>
      <c r="B5" s="716" t="s">
        <v>41</v>
      </c>
      <c r="C5" s="718" t="s">
        <v>42</v>
      </c>
      <c r="D5" s="718" t="s">
        <v>43</v>
      </c>
      <c r="E5" s="718" t="s">
        <v>44</v>
      </c>
      <c r="F5" s="718"/>
      <c r="G5" s="718"/>
      <c r="H5" s="718"/>
      <c r="I5" s="718" t="s">
        <v>45</v>
      </c>
      <c r="J5" s="718"/>
      <c r="K5" s="718"/>
      <c r="L5" s="718"/>
      <c r="M5" s="710" t="s">
        <v>46</v>
      </c>
      <c r="N5" s="663" t="s">
        <v>47</v>
      </c>
      <c r="O5" s="665" t="s">
        <v>48</v>
      </c>
      <c r="P5" s="375"/>
    </row>
    <row r="6" spans="1:16" ht="51.75" thickBot="1">
      <c r="A6" s="375"/>
      <c r="B6" s="717"/>
      <c r="C6" s="719"/>
      <c r="D6" s="719"/>
      <c r="E6" s="466" t="s">
        <v>49</v>
      </c>
      <c r="F6" s="466" t="s">
        <v>50</v>
      </c>
      <c r="G6" s="466" t="s">
        <v>51</v>
      </c>
      <c r="H6" s="466" t="s">
        <v>52</v>
      </c>
      <c r="I6" s="466" t="s">
        <v>49</v>
      </c>
      <c r="J6" s="466" t="s">
        <v>53</v>
      </c>
      <c r="K6" s="466" t="s">
        <v>51</v>
      </c>
      <c r="L6" s="466" t="s">
        <v>52</v>
      </c>
      <c r="M6" s="711"/>
      <c r="N6" s="664"/>
      <c r="O6" s="666"/>
      <c r="P6" s="375"/>
    </row>
    <row r="7" spans="1:16" ht="15">
      <c r="A7" s="375"/>
      <c r="B7" s="467" t="s">
        <v>13</v>
      </c>
      <c r="C7" s="468" t="s">
        <v>54</v>
      </c>
      <c r="D7" s="435">
        <v>37363092.33</v>
      </c>
      <c r="E7" s="413">
        <v>0</v>
      </c>
      <c r="F7" s="540">
        <v>7881337.9</v>
      </c>
      <c r="G7" s="435">
        <v>941652</v>
      </c>
      <c r="H7" s="435">
        <v>59080</v>
      </c>
      <c r="I7" s="435">
        <v>0</v>
      </c>
      <c r="J7" s="435">
        <v>720342.55</v>
      </c>
      <c r="K7" s="435">
        <v>0</v>
      </c>
      <c r="L7" s="435">
        <v>0</v>
      </c>
      <c r="M7" s="435">
        <v>45524819.68</v>
      </c>
      <c r="N7" s="435">
        <v>10876343.46</v>
      </c>
      <c r="O7" s="436">
        <v>34648476.22</v>
      </c>
      <c r="P7" s="375"/>
    </row>
    <row r="8" spans="1:16" ht="15">
      <c r="A8" s="375"/>
      <c r="B8" s="470" t="s">
        <v>55</v>
      </c>
      <c r="C8" s="471" t="s">
        <v>56</v>
      </c>
      <c r="D8" s="435">
        <v>394000</v>
      </c>
      <c r="E8" s="413">
        <v>0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435">
        <v>0</v>
      </c>
      <c r="M8" s="435">
        <v>394000</v>
      </c>
      <c r="N8" s="435">
        <v>354600.72</v>
      </c>
      <c r="O8" s="436">
        <v>39399.28000000003</v>
      </c>
      <c r="P8" s="375"/>
    </row>
    <row r="9" spans="1:16" ht="41.25" customHeight="1">
      <c r="A9" s="375"/>
      <c r="B9" s="470" t="s">
        <v>57</v>
      </c>
      <c r="C9" s="471" t="s">
        <v>58</v>
      </c>
      <c r="D9" s="435">
        <v>0</v>
      </c>
      <c r="E9" s="413">
        <v>0</v>
      </c>
      <c r="F9" s="435">
        <v>0</v>
      </c>
      <c r="G9" s="435">
        <v>0</v>
      </c>
      <c r="H9" s="435">
        <v>0</v>
      </c>
      <c r="I9" s="435">
        <v>0</v>
      </c>
      <c r="J9" s="435">
        <v>0</v>
      </c>
      <c r="K9" s="435">
        <v>0</v>
      </c>
      <c r="L9" s="435">
        <v>0</v>
      </c>
      <c r="M9" s="435">
        <v>0</v>
      </c>
      <c r="N9" s="435">
        <v>0</v>
      </c>
      <c r="O9" s="436">
        <v>0</v>
      </c>
      <c r="P9" s="375"/>
    </row>
    <row r="10" spans="1:16" ht="31.5" customHeight="1">
      <c r="A10" s="375"/>
      <c r="B10" s="470" t="s">
        <v>59</v>
      </c>
      <c r="C10" s="471" t="s">
        <v>60</v>
      </c>
      <c r="D10" s="435">
        <v>11528493.62</v>
      </c>
      <c r="E10" s="413">
        <v>0</v>
      </c>
      <c r="F10" s="435">
        <v>6287237</v>
      </c>
      <c r="G10" s="435">
        <v>865797</v>
      </c>
      <c r="H10" s="435">
        <v>0</v>
      </c>
      <c r="I10" s="435">
        <v>0</v>
      </c>
      <c r="J10" s="435">
        <v>0</v>
      </c>
      <c r="K10" s="435">
        <v>0</v>
      </c>
      <c r="L10" s="435">
        <v>0</v>
      </c>
      <c r="M10" s="435">
        <v>18681527.62</v>
      </c>
      <c r="N10" s="435">
        <v>4344986.2700000005</v>
      </c>
      <c r="O10" s="436">
        <v>14336541.35</v>
      </c>
      <c r="P10" s="375"/>
    </row>
    <row r="11" spans="1:16" ht="21.75" customHeight="1">
      <c r="A11" s="375"/>
      <c r="B11" s="470" t="s">
        <v>61</v>
      </c>
      <c r="C11" s="471" t="s">
        <v>62</v>
      </c>
      <c r="D11" s="435">
        <v>5298116.83</v>
      </c>
      <c r="E11" s="413">
        <v>0</v>
      </c>
      <c r="F11" s="435">
        <v>839863.49</v>
      </c>
      <c r="G11" s="435">
        <v>75855</v>
      </c>
      <c r="H11" s="435">
        <v>0</v>
      </c>
      <c r="I11" s="435">
        <v>0</v>
      </c>
      <c r="J11" s="435">
        <v>528477.48</v>
      </c>
      <c r="K11" s="435">
        <v>0</v>
      </c>
      <c r="L11" s="435">
        <v>0</v>
      </c>
      <c r="M11" s="435">
        <v>5685357.84</v>
      </c>
      <c r="N11" s="435">
        <v>2635506.83</v>
      </c>
      <c r="O11" s="436">
        <v>3049851.01</v>
      </c>
      <c r="P11" s="375"/>
    </row>
    <row r="12" spans="1:16" ht="27" customHeight="1">
      <c r="A12" s="375"/>
      <c r="B12" s="470" t="s">
        <v>63</v>
      </c>
      <c r="C12" s="471" t="s">
        <v>64</v>
      </c>
      <c r="D12" s="435">
        <v>350454.96</v>
      </c>
      <c r="E12" s="413">
        <v>0</v>
      </c>
      <c r="F12" s="435">
        <v>2356.91</v>
      </c>
      <c r="G12" s="435">
        <v>0</v>
      </c>
      <c r="H12" s="435">
        <v>0</v>
      </c>
      <c r="I12" s="435">
        <v>0</v>
      </c>
      <c r="J12" s="435">
        <v>0</v>
      </c>
      <c r="K12" s="435">
        <v>0</v>
      </c>
      <c r="L12" s="435">
        <v>0</v>
      </c>
      <c r="M12" s="435">
        <v>352811.84</v>
      </c>
      <c r="N12" s="435">
        <v>170440.24</v>
      </c>
      <c r="O12" s="436">
        <v>182371.63</v>
      </c>
      <c r="P12" s="535"/>
    </row>
    <row r="13" spans="1:16" ht="27" customHeight="1">
      <c r="A13" s="375"/>
      <c r="B13" s="470" t="s">
        <v>65</v>
      </c>
      <c r="C13" s="471" t="s">
        <v>66</v>
      </c>
      <c r="D13" s="435">
        <v>19792026.92</v>
      </c>
      <c r="E13" s="413">
        <v>0</v>
      </c>
      <c r="F13" s="435">
        <v>751880.5</v>
      </c>
      <c r="G13" s="435">
        <v>0</v>
      </c>
      <c r="H13" s="435">
        <v>59080</v>
      </c>
      <c r="I13" s="435">
        <v>0</v>
      </c>
      <c r="J13" s="435">
        <v>191865.07</v>
      </c>
      <c r="K13" s="435">
        <v>0</v>
      </c>
      <c r="L13" s="435">
        <v>0</v>
      </c>
      <c r="M13" s="435">
        <v>20411122.35</v>
      </c>
      <c r="N13" s="435">
        <v>3370809.4000000004</v>
      </c>
      <c r="O13" s="436">
        <v>17040312.95</v>
      </c>
      <c r="P13" s="375"/>
    </row>
    <row r="14" spans="1:16" ht="30.75" customHeight="1">
      <c r="A14" s="375"/>
      <c r="B14" s="472" t="s">
        <v>18</v>
      </c>
      <c r="C14" s="473" t="s">
        <v>67</v>
      </c>
      <c r="D14" s="435">
        <v>19504870.83</v>
      </c>
      <c r="E14" s="413">
        <v>0</v>
      </c>
      <c r="F14" s="435">
        <v>5014226.5600000005</v>
      </c>
      <c r="G14" s="435">
        <v>0</v>
      </c>
      <c r="H14" s="435">
        <v>1514215.19</v>
      </c>
      <c r="I14" s="435">
        <v>0</v>
      </c>
      <c r="J14" s="435">
        <v>0</v>
      </c>
      <c r="K14" s="435">
        <v>941651.97</v>
      </c>
      <c r="L14" s="435">
        <v>0</v>
      </c>
      <c r="M14" s="435">
        <v>25091660.61</v>
      </c>
      <c r="N14" s="435">
        <v>0</v>
      </c>
      <c r="O14" s="436">
        <v>25091660.61</v>
      </c>
      <c r="P14" s="375"/>
    </row>
    <row r="15" spans="1:16" ht="27" customHeight="1">
      <c r="A15" s="375"/>
      <c r="B15" s="474" t="s">
        <v>20</v>
      </c>
      <c r="C15" s="471" t="s">
        <v>68</v>
      </c>
      <c r="D15" s="413">
        <v>0</v>
      </c>
      <c r="E15" s="413">
        <v>0</v>
      </c>
      <c r="F15" s="435">
        <v>0</v>
      </c>
      <c r="G15" s="435">
        <v>0</v>
      </c>
      <c r="H15" s="435">
        <v>0</v>
      </c>
      <c r="I15" s="435">
        <v>0</v>
      </c>
      <c r="J15" s="435">
        <v>0</v>
      </c>
      <c r="K15" s="435">
        <v>0</v>
      </c>
      <c r="L15" s="435">
        <v>0</v>
      </c>
      <c r="M15" s="435">
        <v>0</v>
      </c>
      <c r="N15" s="435">
        <v>0</v>
      </c>
      <c r="O15" s="436">
        <v>0</v>
      </c>
      <c r="P15" s="375"/>
    </row>
    <row r="16" spans="1:16" ht="28.5" customHeight="1" thickBot="1">
      <c r="A16" s="375"/>
      <c r="B16" s="475" t="s">
        <v>22</v>
      </c>
      <c r="C16" s="476" t="s">
        <v>69</v>
      </c>
      <c r="D16" s="435">
        <v>683727.23</v>
      </c>
      <c r="E16" s="413">
        <v>0</v>
      </c>
      <c r="F16" s="435">
        <v>45275.03</v>
      </c>
      <c r="G16" s="435">
        <v>0</v>
      </c>
      <c r="H16" s="435">
        <v>0</v>
      </c>
      <c r="I16" s="435">
        <v>0</v>
      </c>
      <c r="J16" s="435">
        <v>41394.49</v>
      </c>
      <c r="K16" s="435">
        <v>0</v>
      </c>
      <c r="L16" s="435">
        <v>0</v>
      </c>
      <c r="M16" s="435">
        <v>687607.77</v>
      </c>
      <c r="N16" s="435">
        <v>443805.20999999996</v>
      </c>
      <c r="O16" s="436">
        <v>243802.56</v>
      </c>
      <c r="P16" s="375"/>
    </row>
    <row r="17" spans="1:16" ht="15.75" thickBot="1">
      <c r="A17" s="375"/>
      <c r="B17" s="712" t="s">
        <v>70</v>
      </c>
      <c r="C17" s="713"/>
      <c r="D17" s="537">
        <v>57551690.39</v>
      </c>
      <c r="E17" s="477">
        <v>0</v>
      </c>
      <c r="F17" s="537">
        <v>12940839.49</v>
      </c>
      <c r="G17" s="538">
        <v>941652</v>
      </c>
      <c r="H17" s="538">
        <v>1573295.19</v>
      </c>
      <c r="I17" s="538">
        <v>0</v>
      </c>
      <c r="J17" s="538">
        <v>761737.04</v>
      </c>
      <c r="K17" s="538">
        <v>941651.97</v>
      </c>
      <c r="L17" s="538">
        <v>0</v>
      </c>
      <c r="M17" s="538">
        <v>71304088.06</v>
      </c>
      <c r="N17" s="538">
        <v>11320148.670000002</v>
      </c>
      <c r="O17" s="539">
        <v>59983939.39</v>
      </c>
      <c r="P17" s="375"/>
    </row>
    <row r="18" spans="1:16" ht="57" customHeight="1" thickBot="1">
      <c r="A18" s="375"/>
      <c r="B18" s="714" t="s">
        <v>71</v>
      </c>
      <c r="C18" s="715"/>
      <c r="D18" s="444" t="s">
        <v>72</v>
      </c>
      <c r="E18" s="444" t="s">
        <v>72</v>
      </c>
      <c r="F18" s="444" t="s">
        <v>72</v>
      </c>
      <c r="G18" s="445"/>
      <c r="H18" s="444" t="s">
        <v>72</v>
      </c>
      <c r="I18" s="444" t="s">
        <v>72</v>
      </c>
      <c r="J18" s="444" t="s">
        <v>72</v>
      </c>
      <c r="K18" s="445"/>
      <c r="L18" s="444" t="s">
        <v>72</v>
      </c>
      <c r="M18" s="444" t="s">
        <v>72</v>
      </c>
      <c r="N18" s="444" t="s">
        <v>72</v>
      </c>
      <c r="O18" s="396" t="s">
        <v>72</v>
      </c>
      <c r="P18" s="375"/>
    </row>
    <row r="19" spans="1:16" ht="1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</row>
    <row r="20" spans="1:16" ht="15">
      <c r="A20" s="375"/>
      <c r="B20" s="478" t="s">
        <v>73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</row>
    <row r="21" spans="1:16" ht="15">
      <c r="A21" s="375"/>
      <c r="B21" s="478" t="s">
        <v>74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</row>
    <row r="22" spans="1:16" ht="15">
      <c r="A22" s="375"/>
      <c r="B22" s="478" t="s">
        <v>75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</row>
  </sheetData>
  <sheetProtection/>
  <mergeCells count="15">
    <mergeCell ref="M5:M6"/>
    <mergeCell ref="N5:N6"/>
    <mergeCell ref="O5:O6"/>
    <mergeCell ref="B17:C17"/>
    <mergeCell ref="B18:C18"/>
    <mergeCell ref="B5:B6"/>
    <mergeCell ref="C5:C6"/>
    <mergeCell ref="D5:D6"/>
    <mergeCell ref="E5:H5"/>
    <mergeCell ref="I5:L5"/>
    <mergeCell ref="B1:D2"/>
    <mergeCell ref="M1:O1"/>
    <mergeCell ref="M2:O2"/>
    <mergeCell ref="B3:N3"/>
    <mergeCell ref="B4:K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C1">
      <selection activeCell="Q15" sqref="Q15"/>
    </sheetView>
  </sheetViews>
  <sheetFormatPr defaultColWidth="9.140625" defaultRowHeight="15"/>
  <cols>
    <col min="2" max="2" width="5.00390625" style="0" customWidth="1"/>
    <col min="3" max="3" width="40.28125" style="0" customWidth="1"/>
    <col min="4" max="4" width="14.57421875" style="0" customWidth="1"/>
    <col min="13" max="13" width="12.28125" style="0" customWidth="1"/>
    <col min="14" max="14" width="14.140625" style="0" customWidth="1"/>
  </cols>
  <sheetData>
    <row r="1" spans="1:17" ht="15">
      <c r="A1" s="375"/>
      <c r="B1" s="690" t="s">
        <v>663</v>
      </c>
      <c r="C1" s="690"/>
      <c r="D1" s="690"/>
      <c r="E1" s="375"/>
      <c r="F1" s="375"/>
      <c r="G1" s="375"/>
      <c r="H1" s="375"/>
      <c r="I1" s="375"/>
      <c r="J1" s="375"/>
      <c r="K1" s="375"/>
      <c r="L1" s="375"/>
      <c r="M1" s="657"/>
      <c r="N1" s="657"/>
      <c r="O1" s="657"/>
      <c r="P1" s="375"/>
      <c r="Q1" s="375"/>
    </row>
    <row r="2" spans="1:17" ht="15">
      <c r="A2" s="375"/>
      <c r="B2" s="690"/>
      <c r="C2" s="690"/>
      <c r="D2" s="690"/>
      <c r="E2" s="375"/>
      <c r="F2" s="375"/>
      <c r="G2" s="375"/>
      <c r="H2" s="375"/>
      <c r="I2" s="375"/>
      <c r="J2" s="375"/>
      <c r="K2" s="375"/>
      <c r="L2" s="375"/>
      <c r="M2" s="658"/>
      <c r="N2" s="658"/>
      <c r="O2" s="658"/>
      <c r="P2" s="375"/>
      <c r="Q2" s="375"/>
    </row>
    <row r="3" spans="1:17" ht="15.75">
      <c r="A3" s="375"/>
      <c r="B3" s="659" t="s">
        <v>658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376"/>
      <c r="P3" s="375"/>
      <c r="Q3" s="375"/>
    </row>
    <row r="4" spans="1:17" ht="15.75" thickBot="1">
      <c r="A4" s="375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375"/>
      <c r="M4" s="377"/>
      <c r="N4" s="375"/>
      <c r="O4" s="375"/>
      <c r="P4" s="375"/>
      <c r="Q4" s="375"/>
    </row>
    <row r="5" spans="1:17" ht="15">
      <c r="A5" s="375"/>
      <c r="B5" s="682" t="s">
        <v>41</v>
      </c>
      <c r="C5" s="684" t="s">
        <v>42</v>
      </c>
      <c r="D5" s="684" t="s">
        <v>43</v>
      </c>
      <c r="E5" s="684" t="s">
        <v>44</v>
      </c>
      <c r="F5" s="684"/>
      <c r="G5" s="684"/>
      <c r="H5" s="684"/>
      <c r="I5" s="684" t="s">
        <v>45</v>
      </c>
      <c r="J5" s="684"/>
      <c r="K5" s="684"/>
      <c r="L5" s="684"/>
      <c r="M5" s="686" t="s">
        <v>46</v>
      </c>
      <c r="N5" s="688" t="s">
        <v>47</v>
      </c>
      <c r="O5" s="675" t="s">
        <v>48</v>
      </c>
      <c r="P5" s="375"/>
      <c r="Q5" s="375"/>
    </row>
    <row r="6" spans="1:17" ht="51.75" thickBot="1">
      <c r="A6" s="375"/>
      <c r="B6" s="683"/>
      <c r="C6" s="685"/>
      <c r="D6" s="685"/>
      <c r="E6" s="400" t="s">
        <v>49</v>
      </c>
      <c r="F6" s="400" t="s">
        <v>50</v>
      </c>
      <c r="G6" s="400" t="s">
        <v>51</v>
      </c>
      <c r="H6" s="400" t="s">
        <v>52</v>
      </c>
      <c r="I6" s="400" t="s">
        <v>49</v>
      </c>
      <c r="J6" s="400" t="s">
        <v>53</v>
      </c>
      <c r="K6" s="400" t="s">
        <v>51</v>
      </c>
      <c r="L6" s="400" t="s">
        <v>52</v>
      </c>
      <c r="M6" s="687"/>
      <c r="N6" s="689"/>
      <c r="O6" s="676"/>
      <c r="P6" s="375"/>
      <c r="Q6" s="375"/>
    </row>
    <row r="7" spans="1:17" ht="15">
      <c r="A7" s="375"/>
      <c r="B7" s="401" t="s">
        <v>13</v>
      </c>
      <c r="C7" s="402" t="s">
        <v>54</v>
      </c>
      <c r="D7" s="413">
        <f>D8+D10+D11+D12+D13</f>
        <v>44562539</v>
      </c>
      <c r="E7" s="413">
        <f aca="true" t="shared" si="0" ref="E7:L7">E8+E10+E11+E12+E13</f>
        <v>0</v>
      </c>
      <c r="F7" s="413">
        <f t="shared" si="0"/>
        <v>669211</v>
      </c>
      <c r="G7" s="413">
        <f t="shared" si="0"/>
        <v>0</v>
      </c>
      <c r="H7" s="413">
        <f t="shared" si="0"/>
        <v>0</v>
      </c>
      <c r="I7" s="413">
        <f t="shared" si="0"/>
        <v>0</v>
      </c>
      <c r="J7" s="413">
        <f t="shared" si="0"/>
        <v>47994</v>
      </c>
      <c r="K7" s="413">
        <f t="shared" si="0"/>
        <v>0</v>
      </c>
      <c r="L7" s="413">
        <f t="shared" si="0"/>
        <v>0</v>
      </c>
      <c r="M7" s="413">
        <f>M8+M10+M11+M12+M13</f>
        <v>45183755.779999994</v>
      </c>
      <c r="N7" s="413">
        <f>N8+N10+N11+N12+N13</f>
        <v>38102156.07</v>
      </c>
      <c r="O7" s="469">
        <f>O8+O10+O11+O12+O13</f>
        <v>7081599.709999996</v>
      </c>
      <c r="P7" s="375"/>
      <c r="Q7" s="375"/>
    </row>
    <row r="8" spans="1:17" ht="15">
      <c r="A8" s="375"/>
      <c r="B8" s="405" t="s">
        <v>55</v>
      </c>
      <c r="C8" s="406" t="s">
        <v>56</v>
      </c>
      <c r="D8" s="413">
        <v>1147000</v>
      </c>
      <c r="E8" s="413">
        <v>0</v>
      </c>
      <c r="F8" s="413">
        <v>0</v>
      </c>
      <c r="G8" s="413">
        <v>0</v>
      </c>
      <c r="H8" s="413">
        <v>0</v>
      </c>
      <c r="I8" s="413">
        <v>0</v>
      </c>
      <c r="J8" s="413">
        <v>0</v>
      </c>
      <c r="K8" s="413">
        <v>0</v>
      </c>
      <c r="L8" s="413">
        <v>0</v>
      </c>
      <c r="M8" s="413">
        <v>1147000</v>
      </c>
      <c r="N8" s="413">
        <v>0</v>
      </c>
      <c r="O8" s="469">
        <f>M8-N8</f>
        <v>1147000</v>
      </c>
      <c r="P8" s="375"/>
      <c r="Q8" s="375"/>
    </row>
    <row r="9" spans="1:17" ht="75.75" customHeight="1">
      <c r="A9" s="375"/>
      <c r="B9" s="405" t="s">
        <v>57</v>
      </c>
      <c r="C9" s="409" t="s">
        <v>58</v>
      </c>
      <c r="D9" s="413">
        <v>0</v>
      </c>
      <c r="E9" s="413">
        <v>0</v>
      </c>
      <c r="F9" s="413">
        <v>0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69">
        <f aca="true" t="shared" si="1" ref="O9:O16">M9-N9</f>
        <v>0</v>
      </c>
      <c r="P9" s="375"/>
      <c r="Q9" s="375"/>
    </row>
    <row r="10" spans="1:17" ht="39.75" customHeight="1">
      <c r="A10" s="375"/>
      <c r="B10" s="405" t="s">
        <v>59</v>
      </c>
      <c r="C10" s="406" t="s">
        <v>60</v>
      </c>
      <c r="D10" s="413">
        <v>131420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131419.80000000075</v>
      </c>
      <c r="N10" s="413">
        <v>58608.330000000075</v>
      </c>
      <c r="O10" s="469">
        <f t="shared" si="1"/>
        <v>72811.47000000067</v>
      </c>
      <c r="P10" s="375"/>
      <c r="Q10" s="375"/>
    </row>
    <row r="11" spans="1:17" ht="24.75" customHeight="1">
      <c r="A11" s="375"/>
      <c r="B11" s="405" t="s">
        <v>61</v>
      </c>
      <c r="C11" s="406" t="s">
        <v>62</v>
      </c>
      <c r="D11" s="413">
        <v>33738695</v>
      </c>
      <c r="E11" s="413">
        <v>0</v>
      </c>
      <c r="F11" s="413">
        <v>607901</v>
      </c>
      <c r="G11" s="413">
        <v>0</v>
      </c>
      <c r="H11" s="413">
        <v>0</v>
      </c>
      <c r="I11" s="413">
        <v>0</v>
      </c>
      <c r="J11" s="413">
        <v>42709</v>
      </c>
      <c r="K11" s="413">
        <v>0</v>
      </c>
      <c r="L11" s="413">
        <v>0</v>
      </c>
      <c r="M11" s="413">
        <v>34303887.129999995</v>
      </c>
      <c r="N11" s="413">
        <v>29410412</v>
      </c>
      <c r="O11" s="469">
        <f t="shared" si="1"/>
        <v>4893475.129999995</v>
      </c>
      <c r="P11" s="375"/>
      <c r="Q11" s="375"/>
    </row>
    <row r="12" spans="1:17" ht="27.75" customHeight="1">
      <c r="A12" s="375"/>
      <c r="B12" s="405" t="s">
        <v>63</v>
      </c>
      <c r="C12" s="406" t="s">
        <v>64</v>
      </c>
      <c r="D12" s="413">
        <v>1259843</v>
      </c>
      <c r="E12" s="413">
        <v>0</v>
      </c>
      <c r="F12" s="413">
        <v>0</v>
      </c>
      <c r="G12" s="413">
        <v>0</v>
      </c>
      <c r="H12" s="413">
        <v>0</v>
      </c>
      <c r="I12" s="413">
        <v>0</v>
      </c>
      <c r="J12" s="413">
        <v>3903</v>
      </c>
      <c r="K12" s="413">
        <v>0</v>
      </c>
      <c r="L12" s="413">
        <v>0</v>
      </c>
      <c r="M12" s="413">
        <v>1255939.85</v>
      </c>
      <c r="N12" s="413">
        <v>1228824.73</v>
      </c>
      <c r="O12" s="469">
        <f>M12-N12</f>
        <v>27115.12000000011</v>
      </c>
      <c r="P12" s="375"/>
      <c r="Q12" s="375"/>
    </row>
    <row r="13" spans="1:17" ht="25.5" customHeight="1">
      <c r="A13" s="375"/>
      <c r="B13" s="405" t="s">
        <v>65</v>
      </c>
      <c r="C13" s="406" t="s">
        <v>66</v>
      </c>
      <c r="D13" s="413">
        <v>8285581</v>
      </c>
      <c r="E13" s="413">
        <v>0</v>
      </c>
      <c r="F13" s="413">
        <v>61310</v>
      </c>
      <c r="G13" s="413">
        <v>0</v>
      </c>
      <c r="H13" s="413">
        <v>0</v>
      </c>
      <c r="I13" s="413">
        <v>0</v>
      </c>
      <c r="J13" s="413">
        <v>1382</v>
      </c>
      <c r="K13" s="413">
        <v>0</v>
      </c>
      <c r="L13" s="413">
        <v>0</v>
      </c>
      <c r="M13" s="413">
        <v>8345509</v>
      </c>
      <c r="N13" s="413">
        <v>7404311.01</v>
      </c>
      <c r="O13" s="469">
        <f t="shared" si="1"/>
        <v>941197.9900000002</v>
      </c>
      <c r="P13" s="375"/>
      <c r="Q13" s="375"/>
    </row>
    <row r="14" spans="1:17" ht="34.5" customHeight="1">
      <c r="A14" s="375"/>
      <c r="B14" s="414" t="s">
        <v>18</v>
      </c>
      <c r="C14" s="479" t="s">
        <v>67</v>
      </c>
      <c r="D14" s="413">
        <v>0</v>
      </c>
      <c r="E14" s="413">
        <v>0</v>
      </c>
      <c r="F14" s="413">
        <v>126638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3">
        <v>0</v>
      </c>
      <c r="M14" s="413">
        <v>126638</v>
      </c>
      <c r="N14" s="413">
        <v>0</v>
      </c>
      <c r="O14" s="469">
        <f t="shared" si="1"/>
        <v>126638</v>
      </c>
      <c r="P14" s="375"/>
      <c r="Q14" s="375"/>
    </row>
    <row r="15" spans="1:17" ht="36" customHeight="1">
      <c r="A15" s="375"/>
      <c r="B15" s="416" t="s">
        <v>20</v>
      </c>
      <c r="C15" s="409" t="s">
        <v>68</v>
      </c>
      <c r="D15" s="413">
        <v>19576</v>
      </c>
      <c r="E15" s="413">
        <v>0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19576</v>
      </c>
      <c r="N15" s="413">
        <v>0</v>
      </c>
      <c r="O15" s="469">
        <f t="shared" si="1"/>
        <v>19576</v>
      </c>
      <c r="P15" s="375"/>
      <c r="Q15" s="535"/>
    </row>
    <row r="16" spans="1:17" ht="32.25" customHeight="1" thickBot="1">
      <c r="A16" s="375"/>
      <c r="B16" s="417" t="s">
        <v>22</v>
      </c>
      <c r="C16" s="418" t="s">
        <v>69</v>
      </c>
      <c r="D16" s="413">
        <v>306671</v>
      </c>
      <c r="E16" s="413">
        <v>0</v>
      </c>
      <c r="F16" s="413">
        <v>9430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316101</v>
      </c>
      <c r="N16" s="413">
        <v>309472.36</v>
      </c>
      <c r="O16" s="469">
        <f t="shared" si="1"/>
        <v>6628.640000000014</v>
      </c>
      <c r="P16" s="375"/>
      <c r="Q16" s="375"/>
    </row>
    <row r="17" spans="1:17" ht="15.75" thickBot="1">
      <c r="A17" s="375"/>
      <c r="B17" s="677" t="s">
        <v>70</v>
      </c>
      <c r="C17" s="678"/>
      <c r="D17" s="422">
        <f>SUM(D7,D14,D15,D16)</f>
        <v>44888786</v>
      </c>
      <c r="E17" s="422">
        <f aca="true" t="shared" si="2" ref="E17:N17">E7+E14+E16</f>
        <v>0</v>
      </c>
      <c r="F17" s="422">
        <f t="shared" si="2"/>
        <v>805279</v>
      </c>
      <c r="G17" s="422">
        <f t="shared" si="2"/>
        <v>0</v>
      </c>
      <c r="H17" s="422">
        <f t="shared" si="2"/>
        <v>0</v>
      </c>
      <c r="I17" s="422">
        <f t="shared" si="2"/>
        <v>0</v>
      </c>
      <c r="J17" s="422">
        <f t="shared" si="2"/>
        <v>47994</v>
      </c>
      <c r="K17" s="422">
        <f t="shared" si="2"/>
        <v>0</v>
      </c>
      <c r="L17" s="422">
        <f t="shared" si="2"/>
        <v>0</v>
      </c>
      <c r="M17" s="422">
        <f>M7+M14+M16+M15</f>
        <v>45646070.779999994</v>
      </c>
      <c r="N17" s="422">
        <f t="shared" si="2"/>
        <v>38411628.43</v>
      </c>
      <c r="O17" s="423">
        <f>O7+O14+O16+O15</f>
        <v>7234442.349999996</v>
      </c>
      <c r="P17" s="375"/>
      <c r="Q17" s="375"/>
    </row>
    <row r="18" spans="1:17" ht="65.25" customHeight="1" thickBot="1">
      <c r="A18" s="375"/>
      <c r="B18" s="679" t="s">
        <v>71</v>
      </c>
      <c r="C18" s="680"/>
      <c r="D18" s="444" t="s">
        <v>72</v>
      </c>
      <c r="E18" s="444" t="s">
        <v>72</v>
      </c>
      <c r="F18" s="444" t="s">
        <v>72</v>
      </c>
      <c r="G18" s="445"/>
      <c r="H18" s="444" t="s">
        <v>72</v>
      </c>
      <c r="I18" s="444" t="s">
        <v>72</v>
      </c>
      <c r="J18" s="444" t="s">
        <v>72</v>
      </c>
      <c r="K18" s="445"/>
      <c r="L18" s="444" t="s">
        <v>72</v>
      </c>
      <c r="M18" s="444" t="s">
        <v>72</v>
      </c>
      <c r="N18" s="444" t="s">
        <v>72</v>
      </c>
      <c r="O18" s="396" t="s">
        <v>72</v>
      </c>
      <c r="P18" s="375"/>
      <c r="Q18" s="375"/>
    </row>
    <row r="19" spans="1:17" ht="1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</row>
    <row r="20" spans="1:17" ht="15">
      <c r="A20" s="375"/>
      <c r="B20" s="397" t="s">
        <v>73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</row>
    <row r="21" spans="1:17" ht="15">
      <c r="A21" s="375"/>
      <c r="B21" s="397" t="s">
        <v>74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</row>
    <row r="22" spans="1:17" ht="15">
      <c r="A22" s="375"/>
      <c r="B22" s="397" t="s">
        <v>75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</row>
  </sheetData>
  <sheetProtection/>
  <mergeCells count="15">
    <mergeCell ref="M5:M6"/>
    <mergeCell ref="N5:N6"/>
    <mergeCell ref="O5:O6"/>
    <mergeCell ref="B17:C17"/>
    <mergeCell ref="B18:C18"/>
    <mergeCell ref="B5:B6"/>
    <mergeCell ref="C5:C6"/>
    <mergeCell ref="D5:D6"/>
    <mergeCell ref="E5:H5"/>
    <mergeCell ref="I5:L5"/>
    <mergeCell ref="B1:D2"/>
    <mergeCell ref="M1:O1"/>
    <mergeCell ref="M2:O2"/>
    <mergeCell ref="B3:N3"/>
    <mergeCell ref="B4:K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4.7109375" style="0" customWidth="1"/>
    <col min="2" max="2" width="5.28125" style="0" customWidth="1"/>
    <col min="3" max="3" width="35.8515625" style="0" customWidth="1"/>
    <col min="4" max="4" width="16.7109375" style="0" customWidth="1"/>
    <col min="6" max="6" width="11.140625" style="0" customWidth="1"/>
    <col min="13" max="13" width="12.421875" style="0" customWidth="1"/>
    <col min="14" max="14" width="11.8515625" style="0" customWidth="1"/>
    <col min="15" max="15" width="11.140625" style="0" customWidth="1"/>
  </cols>
  <sheetData>
    <row r="1" spans="1:16" ht="15">
      <c r="A1" s="480"/>
      <c r="B1" s="726" t="s">
        <v>664</v>
      </c>
      <c r="C1" s="726"/>
      <c r="D1" s="726"/>
      <c r="E1" s="481" t="s">
        <v>665</v>
      </c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5">
      <c r="A2" s="480"/>
      <c r="B2" s="726"/>
      <c r="C2" s="726"/>
      <c r="D2" s="726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16" ht="15.75">
      <c r="A3" s="480"/>
      <c r="B3" s="727" t="s">
        <v>666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482"/>
      <c r="P3" s="480"/>
    </row>
    <row r="4" spans="1:16" ht="15.75" thickBot="1">
      <c r="A4" s="480"/>
      <c r="B4" s="728" t="s">
        <v>667</v>
      </c>
      <c r="C4" s="728"/>
      <c r="D4" s="728"/>
      <c r="E4" s="728"/>
      <c r="F4" s="728"/>
      <c r="G4" s="728"/>
      <c r="H4" s="728"/>
      <c r="I4" s="728"/>
      <c r="J4" s="728"/>
      <c r="K4" s="728"/>
      <c r="L4" s="483"/>
      <c r="M4" s="484"/>
      <c r="N4" s="483"/>
      <c r="O4" s="483"/>
      <c r="P4" s="480"/>
    </row>
    <row r="5" spans="1:16" ht="15">
      <c r="A5" s="480"/>
      <c r="B5" s="729" t="s">
        <v>41</v>
      </c>
      <c r="C5" s="731" t="s">
        <v>42</v>
      </c>
      <c r="D5" s="731" t="s">
        <v>43</v>
      </c>
      <c r="E5" s="731" t="s">
        <v>44</v>
      </c>
      <c r="F5" s="731"/>
      <c r="G5" s="731"/>
      <c r="H5" s="731"/>
      <c r="I5" s="731" t="s">
        <v>45</v>
      </c>
      <c r="J5" s="731"/>
      <c r="K5" s="731"/>
      <c r="L5" s="731"/>
      <c r="M5" s="733" t="s">
        <v>46</v>
      </c>
      <c r="N5" s="735" t="s">
        <v>47</v>
      </c>
      <c r="O5" s="720" t="s">
        <v>48</v>
      </c>
      <c r="P5" s="480"/>
    </row>
    <row r="6" spans="1:16" ht="51.75" thickBot="1">
      <c r="A6" s="480"/>
      <c r="B6" s="730"/>
      <c r="C6" s="732"/>
      <c r="D6" s="732"/>
      <c r="E6" s="485" t="s">
        <v>49</v>
      </c>
      <c r="F6" s="485" t="s">
        <v>50</v>
      </c>
      <c r="G6" s="485" t="s">
        <v>51</v>
      </c>
      <c r="H6" s="485" t="s">
        <v>52</v>
      </c>
      <c r="I6" s="485" t="s">
        <v>49</v>
      </c>
      <c r="J6" s="485" t="s">
        <v>53</v>
      </c>
      <c r="K6" s="485" t="s">
        <v>51</v>
      </c>
      <c r="L6" s="485" t="s">
        <v>52</v>
      </c>
      <c r="M6" s="734"/>
      <c r="N6" s="736"/>
      <c r="O6" s="721"/>
      <c r="P6" s="480"/>
    </row>
    <row r="7" spans="1:16" ht="15">
      <c r="A7" s="480"/>
      <c r="B7" s="486" t="s">
        <v>13</v>
      </c>
      <c r="C7" s="487" t="s">
        <v>54</v>
      </c>
      <c r="D7" s="488">
        <f>D8+D10+D11+D12+D13</f>
        <v>63960552.31</v>
      </c>
      <c r="E7" s="488">
        <f aca="true" t="shared" si="0" ref="E7:O7">E8+E10+E11+E12+E13</f>
        <v>0</v>
      </c>
      <c r="F7" s="488">
        <f t="shared" si="0"/>
        <v>1910666.1199999999</v>
      </c>
      <c r="G7" s="488">
        <f t="shared" si="0"/>
        <v>0</v>
      </c>
      <c r="H7" s="488">
        <f t="shared" si="0"/>
        <v>0</v>
      </c>
      <c r="I7" s="488">
        <f t="shared" si="0"/>
        <v>0</v>
      </c>
      <c r="J7" s="488">
        <f t="shared" si="0"/>
        <v>0</v>
      </c>
      <c r="K7" s="488">
        <f t="shared" si="0"/>
        <v>0</v>
      </c>
      <c r="L7" s="488">
        <f t="shared" si="0"/>
        <v>0</v>
      </c>
      <c r="M7" s="488">
        <f t="shared" si="0"/>
        <v>65871084.42999999</v>
      </c>
      <c r="N7" s="488">
        <f t="shared" si="0"/>
        <v>7777844.38</v>
      </c>
      <c r="O7" s="489">
        <f t="shared" si="0"/>
        <v>58093240.05</v>
      </c>
      <c r="P7" s="480"/>
    </row>
    <row r="8" spans="1:16" ht="15">
      <c r="A8" s="480"/>
      <c r="B8" s="490" t="s">
        <v>55</v>
      </c>
      <c r="C8" s="409" t="s">
        <v>56</v>
      </c>
      <c r="D8" s="488">
        <v>2892014.32</v>
      </c>
      <c r="E8" s="488">
        <v>0</v>
      </c>
      <c r="F8" s="488">
        <v>0</v>
      </c>
      <c r="G8" s="488">
        <v>0</v>
      </c>
      <c r="H8" s="488">
        <v>0</v>
      </c>
      <c r="I8" s="488">
        <v>0</v>
      </c>
      <c r="J8" s="488">
        <v>0</v>
      </c>
      <c r="K8" s="488">
        <v>0</v>
      </c>
      <c r="L8" s="488">
        <v>0</v>
      </c>
      <c r="M8" s="488">
        <f>D8</f>
        <v>2892014.32</v>
      </c>
      <c r="N8" s="488">
        <v>0</v>
      </c>
      <c r="O8" s="489">
        <f aca="true" t="shared" si="1" ref="O8:O16">M8-N8</f>
        <v>2892014.32</v>
      </c>
      <c r="P8" s="480"/>
    </row>
    <row r="9" spans="1:16" ht="46.5" customHeight="1">
      <c r="A9" s="480"/>
      <c r="B9" s="490" t="s">
        <v>57</v>
      </c>
      <c r="C9" s="409" t="s">
        <v>58</v>
      </c>
      <c r="D9" s="488">
        <v>0</v>
      </c>
      <c r="E9" s="488">
        <v>0</v>
      </c>
      <c r="F9" s="488">
        <v>0</v>
      </c>
      <c r="G9" s="488">
        <v>0</v>
      </c>
      <c r="H9" s="488">
        <v>0</v>
      </c>
      <c r="I9" s="488">
        <v>0</v>
      </c>
      <c r="J9" s="488">
        <v>0</v>
      </c>
      <c r="K9" s="488">
        <v>0</v>
      </c>
      <c r="L9" s="488">
        <v>0</v>
      </c>
      <c r="M9" s="488">
        <v>0</v>
      </c>
      <c r="N9" s="488">
        <v>0</v>
      </c>
      <c r="O9" s="489">
        <f t="shared" si="1"/>
        <v>0</v>
      </c>
      <c r="P9" s="480"/>
    </row>
    <row r="10" spans="1:16" ht="30.75" customHeight="1">
      <c r="A10" s="480"/>
      <c r="B10" s="490" t="s">
        <v>59</v>
      </c>
      <c r="C10" s="409" t="s">
        <v>60</v>
      </c>
      <c r="D10" s="488">
        <f>3279485+13748</f>
        <v>3293233</v>
      </c>
      <c r="E10" s="488">
        <v>0</v>
      </c>
      <c r="F10" s="488">
        <v>0</v>
      </c>
      <c r="G10" s="488">
        <v>0</v>
      </c>
      <c r="H10" s="488">
        <v>0</v>
      </c>
      <c r="I10" s="488">
        <v>0</v>
      </c>
      <c r="J10" s="488">
        <v>0</v>
      </c>
      <c r="K10" s="488">
        <v>0</v>
      </c>
      <c r="L10" s="488">
        <v>0</v>
      </c>
      <c r="M10" s="488">
        <f>D10</f>
        <v>3293233</v>
      </c>
      <c r="N10" s="488">
        <v>17461.96</v>
      </c>
      <c r="O10" s="489">
        <f t="shared" si="1"/>
        <v>3275771.04</v>
      </c>
      <c r="P10" s="480"/>
    </row>
    <row r="11" spans="1:16" ht="24.75" customHeight="1">
      <c r="A11" s="480"/>
      <c r="B11" s="490" t="s">
        <v>61</v>
      </c>
      <c r="C11" s="409" t="s">
        <v>62</v>
      </c>
      <c r="D11" s="488">
        <v>12095319</v>
      </c>
      <c r="E11" s="488">
        <v>0</v>
      </c>
      <c r="F11" s="488">
        <v>1051084.65</v>
      </c>
      <c r="G11" s="488">
        <v>0</v>
      </c>
      <c r="H11" s="488">
        <v>0</v>
      </c>
      <c r="I11" s="488">
        <v>0</v>
      </c>
      <c r="J11" s="488">
        <v>0</v>
      </c>
      <c r="K11" s="488">
        <v>0</v>
      </c>
      <c r="L11" s="488">
        <v>0</v>
      </c>
      <c r="M11" s="488">
        <f>D11+F11-L15</f>
        <v>13146269.65</v>
      </c>
      <c r="N11" s="488">
        <v>3674706.6799999997</v>
      </c>
      <c r="O11" s="489">
        <f t="shared" si="1"/>
        <v>9471562.97</v>
      </c>
      <c r="P11" s="480"/>
    </row>
    <row r="12" spans="1:16" ht="21.75" customHeight="1">
      <c r="A12" s="480"/>
      <c r="B12" s="490" t="s">
        <v>63</v>
      </c>
      <c r="C12" s="409" t="s">
        <v>64</v>
      </c>
      <c r="D12" s="488">
        <v>97119.98999999999</v>
      </c>
      <c r="E12" s="488">
        <v>0</v>
      </c>
      <c r="F12" s="488">
        <v>4620</v>
      </c>
      <c r="G12" s="488">
        <v>0</v>
      </c>
      <c r="H12" s="488">
        <v>0</v>
      </c>
      <c r="I12" s="488">
        <v>0</v>
      </c>
      <c r="J12" s="488">
        <v>0</v>
      </c>
      <c r="K12" s="488">
        <v>0</v>
      </c>
      <c r="L12" s="488">
        <v>0</v>
      </c>
      <c r="M12" s="488">
        <f>D12+F12</f>
        <v>101739.98999999999</v>
      </c>
      <c r="N12" s="488">
        <v>20046.5</v>
      </c>
      <c r="O12" s="489">
        <f t="shared" si="1"/>
        <v>81693.48999999999</v>
      </c>
      <c r="P12" s="480"/>
    </row>
    <row r="13" spans="1:16" ht="26.25" customHeight="1">
      <c r="A13" s="480"/>
      <c r="B13" s="490" t="s">
        <v>65</v>
      </c>
      <c r="C13" s="409" t="s">
        <v>66</v>
      </c>
      <c r="D13" s="488">
        <v>45582866</v>
      </c>
      <c r="E13" s="488">
        <v>0</v>
      </c>
      <c r="F13" s="488">
        <v>854961.47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v>0</v>
      </c>
      <c r="M13" s="488">
        <f>D13+F13</f>
        <v>46437827.47</v>
      </c>
      <c r="N13" s="488">
        <v>4065629.24</v>
      </c>
      <c r="O13" s="489">
        <f t="shared" si="1"/>
        <v>42372198.23</v>
      </c>
      <c r="P13" s="541"/>
    </row>
    <row r="14" spans="1:16" ht="27.75" customHeight="1">
      <c r="A14" s="480"/>
      <c r="B14" s="491" t="s">
        <v>18</v>
      </c>
      <c r="C14" s="479" t="s">
        <v>67</v>
      </c>
      <c r="D14" s="488">
        <v>17807373</v>
      </c>
      <c r="E14" s="488"/>
      <c r="F14" s="488">
        <f>19353210.45+54085</f>
        <v>19407295.45</v>
      </c>
      <c r="G14" s="488">
        <v>0</v>
      </c>
      <c r="H14" s="488">
        <v>0</v>
      </c>
      <c r="I14" s="488">
        <v>0</v>
      </c>
      <c r="J14" s="488">
        <v>0</v>
      </c>
      <c r="K14" s="488">
        <v>0</v>
      </c>
      <c r="L14" s="488">
        <v>0</v>
      </c>
      <c r="M14" s="488">
        <f>D14+F14</f>
        <v>37214668.45</v>
      </c>
      <c r="N14" s="488">
        <v>0</v>
      </c>
      <c r="O14" s="489">
        <f t="shared" si="1"/>
        <v>37214668.45</v>
      </c>
      <c r="P14" s="480"/>
    </row>
    <row r="15" spans="1:16" ht="27" customHeight="1">
      <c r="A15" s="480"/>
      <c r="B15" s="492" t="s">
        <v>20</v>
      </c>
      <c r="C15" s="409" t="s">
        <v>68</v>
      </c>
      <c r="D15" s="488">
        <v>3469</v>
      </c>
      <c r="E15" s="488">
        <v>0</v>
      </c>
      <c r="F15" s="488">
        <v>0</v>
      </c>
      <c r="G15" s="488">
        <v>0</v>
      </c>
      <c r="H15" s="488">
        <v>0</v>
      </c>
      <c r="I15" s="488">
        <v>0</v>
      </c>
      <c r="J15" s="488">
        <v>0</v>
      </c>
      <c r="K15" s="488">
        <v>0</v>
      </c>
      <c r="L15" s="488">
        <v>134</v>
      </c>
      <c r="M15" s="488">
        <f>D15-L15</f>
        <v>3335</v>
      </c>
      <c r="N15" s="488">
        <v>0</v>
      </c>
      <c r="O15" s="489">
        <f t="shared" si="1"/>
        <v>3335</v>
      </c>
      <c r="P15" s="480"/>
    </row>
    <row r="16" spans="1:16" ht="30.75" customHeight="1" thickBot="1">
      <c r="A16" s="480"/>
      <c r="B16" s="493" t="s">
        <v>22</v>
      </c>
      <c r="C16" s="494" t="s">
        <v>69</v>
      </c>
      <c r="D16" s="488">
        <v>13494546</v>
      </c>
      <c r="E16" s="488">
        <v>0</v>
      </c>
      <c r="F16" s="488">
        <v>1602547.56</v>
      </c>
      <c r="G16" s="488">
        <v>0</v>
      </c>
      <c r="H16" s="488">
        <v>0</v>
      </c>
      <c r="I16" s="488">
        <v>0</v>
      </c>
      <c r="J16" s="488">
        <v>0</v>
      </c>
      <c r="K16" s="488">
        <v>0</v>
      </c>
      <c r="L16" s="488">
        <v>0</v>
      </c>
      <c r="M16" s="488">
        <f>D16+F16</f>
        <v>15097093.56</v>
      </c>
      <c r="N16" s="488">
        <v>2773422.06</v>
      </c>
      <c r="O16" s="489">
        <f t="shared" si="1"/>
        <v>12323671.5</v>
      </c>
      <c r="P16" s="480"/>
    </row>
    <row r="17" spans="1:16" ht="15.75" thickBot="1">
      <c r="A17" s="480"/>
      <c r="B17" s="722" t="s">
        <v>70</v>
      </c>
      <c r="C17" s="723"/>
      <c r="D17" s="495">
        <f aca="true" t="shared" si="2" ref="D17:L17">D7+D14+D16+D15</f>
        <v>95265940.31</v>
      </c>
      <c r="E17" s="495">
        <f t="shared" si="2"/>
        <v>0</v>
      </c>
      <c r="F17" s="495">
        <f t="shared" si="2"/>
        <v>22920509.13</v>
      </c>
      <c r="G17" s="495">
        <f t="shared" si="2"/>
        <v>0</v>
      </c>
      <c r="H17" s="495">
        <f t="shared" si="2"/>
        <v>0</v>
      </c>
      <c r="I17" s="495">
        <f t="shared" si="2"/>
        <v>0</v>
      </c>
      <c r="J17" s="495">
        <f t="shared" si="2"/>
        <v>0</v>
      </c>
      <c r="K17" s="495">
        <f t="shared" si="2"/>
        <v>0</v>
      </c>
      <c r="L17" s="495">
        <f t="shared" si="2"/>
        <v>134</v>
      </c>
      <c r="M17" s="495">
        <f>M7+M14+M16+M15</f>
        <v>118186181.44</v>
      </c>
      <c r="N17" s="495">
        <f>N7+N14+N16+N15</f>
        <v>10551266.44</v>
      </c>
      <c r="O17" s="495">
        <f>O7+O14+O16+O15</f>
        <v>107634915</v>
      </c>
      <c r="P17" s="480"/>
    </row>
    <row r="18" spans="1:16" ht="40.5" customHeight="1" thickBot="1">
      <c r="A18" s="480"/>
      <c r="B18" s="724" t="s">
        <v>71</v>
      </c>
      <c r="C18" s="725"/>
      <c r="D18" s="496" t="s">
        <v>72</v>
      </c>
      <c r="E18" s="496" t="s">
        <v>72</v>
      </c>
      <c r="F18" s="496" t="s">
        <v>72</v>
      </c>
      <c r="G18" s="497"/>
      <c r="H18" s="496" t="s">
        <v>72</v>
      </c>
      <c r="I18" s="496" t="s">
        <v>72</v>
      </c>
      <c r="J18" s="496" t="s">
        <v>72</v>
      </c>
      <c r="K18" s="497"/>
      <c r="L18" s="496" t="s">
        <v>72</v>
      </c>
      <c r="M18" s="496" t="s">
        <v>72</v>
      </c>
      <c r="N18" s="496" t="s">
        <v>72</v>
      </c>
      <c r="O18" s="498" t="s">
        <v>72</v>
      </c>
      <c r="P18" s="480"/>
    </row>
    <row r="19" spans="1:16" ht="15">
      <c r="A19" s="480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0"/>
    </row>
    <row r="20" spans="1:16" ht="15">
      <c r="A20" s="480"/>
      <c r="B20" s="499" t="s">
        <v>73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0"/>
    </row>
    <row r="21" spans="1:16" ht="15">
      <c r="A21" s="480"/>
      <c r="B21" s="499" t="s">
        <v>74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0"/>
    </row>
    <row r="22" spans="1:16" ht="15">
      <c r="A22" s="480"/>
      <c r="B22" s="499" t="s">
        <v>75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0"/>
    </row>
  </sheetData>
  <sheetProtection/>
  <mergeCells count="13">
    <mergeCell ref="O5:O6"/>
    <mergeCell ref="B17:C17"/>
    <mergeCell ref="B18:C18"/>
    <mergeCell ref="B1:D2"/>
    <mergeCell ref="B3:N3"/>
    <mergeCell ref="B4:K4"/>
    <mergeCell ref="B5:B6"/>
    <mergeCell ref="C5:C6"/>
    <mergeCell ref="D5:D6"/>
    <mergeCell ref="E5:H5"/>
    <mergeCell ref="I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F26" sqref="F26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668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71" t="s">
        <v>49</v>
      </c>
      <c r="F7" s="371" t="s">
        <v>50</v>
      </c>
      <c r="G7" s="371" t="s">
        <v>51</v>
      </c>
      <c r="H7" s="371" t="s">
        <v>52</v>
      </c>
      <c r="I7" s="371" t="s">
        <v>49</v>
      </c>
      <c r="J7" s="371" t="s">
        <v>53</v>
      </c>
      <c r="K7" s="371" t="s">
        <v>51</v>
      </c>
      <c r="L7" s="371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24240</v>
      </c>
      <c r="E8" s="67">
        <v>0</v>
      </c>
      <c r="F8" s="67">
        <v>8363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8">
        <v>32603</v>
      </c>
      <c r="N8" s="67">
        <v>24904</v>
      </c>
      <c r="O8" s="69">
        <v>7699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0</v>
      </c>
      <c r="N11" s="72">
        <v>0</v>
      </c>
      <c r="O11" s="74">
        <v>0</v>
      </c>
    </row>
    <row r="12" spans="2:15" ht="15">
      <c r="B12" s="70" t="s">
        <v>61</v>
      </c>
      <c r="C12" s="71" t="s">
        <v>62</v>
      </c>
      <c r="D12" s="72">
        <v>13999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0</v>
      </c>
      <c r="K12" s="72">
        <v>0</v>
      </c>
      <c r="L12" s="72">
        <v>0</v>
      </c>
      <c r="M12" s="73">
        <v>13999</v>
      </c>
      <c r="N12" s="72">
        <v>6300</v>
      </c>
      <c r="O12" s="74">
        <v>7699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10241</v>
      </c>
      <c r="E14" s="72">
        <v>0</v>
      </c>
      <c r="F14" s="72">
        <v>8363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18604</v>
      </c>
      <c r="N14" s="72">
        <v>18604</v>
      </c>
      <c r="O14" s="74">
        <v>0</v>
      </c>
    </row>
    <row r="15" spans="2:15" ht="15">
      <c r="B15" s="79" t="s">
        <v>18</v>
      </c>
      <c r="C15" s="80" t="s">
        <v>67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2">
        <v>0</v>
      </c>
      <c r="O15" s="74">
        <v>0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14717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14717</v>
      </c>
      <c r="N17" s="76">
        <v>3679</v>
      </c>
      <c r="O17" s="85">
        <v>11038</v>
      </c>
    </row>
    <row r="18" spans="2:15" ht="15.75" thickBot="1">
      <c r="B18" s="586" t="s">
        <v>70</v>
      </c>
      <c r="C18" s="587"/>
      <c r="D18" s="86">
        <v>38957</v>
      </c>
      <c r="E18" s="86">
        <v>0</v>
      </c>
      <c r="F18" s="86">
        <v>8363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47320</v>
      </c>
      <c r="N18" s="86">
        <v>28583</v>
      </c>
      <c r="O18" s="87">
        <v>18737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7" right="0.7" top="0.75" bottom="0.75" header="0.3" footer="0.3"/>
  <pageSetup horizontalDpi="600" verticalDpi="600" orientation="portrait" scale="40"/>
</worksheet>
</file>

<file path=xl/worksheets/sheet9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OutlineSymbols="0" zoomScale="90" zoomScaleNormal="90" zoomScalePageLayoutView="0" workbookViewId="0" topLeftCell="A1">
      <selection activeCell="I24" sqref="I24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31.421875" style="2" customWidth="1"/>
    <col min="4" max="4" width="13.28125" style="2" customWidth="1"/>
    <col min="5" max="5" width="13.421875" style="2" customWidth="1"/>
    <col min="6" max="6" width="12.8515625" style="2" customWidth="1"/>
    <col min="7" max="7" width="14.28125" style="2" customWidth="1"/>
    <col min="8" max="8" width="13.57421875" style="2" customWidth="1"/>
    <col min="9" max="9" width="13.7109375" style="2" customWidth="1"/>
    <col min="10" max="10" width="14.57421875" style="2" customWidth="1"/>
    <col min="11" max="11" width="14.8515625" style="2" customWidth="1"/>
    <col min="12" max="12" width="15.00390625" style="2" customWidth="1"/>
    <col min="13" max="13" width="13.7109375" style="2" customWidth="1"/>
    <col min="14" max="14" width="12.7109375" style="2" customWidth="1"/>
    <col min="15" max="15" width="13.7109375" style="2" customWidth="1"/>
    <col min="16" max="16" width="3.7109375" style="2" customWidth="1"/>
    <col min="17" max="16384" width="9.140625" style="2" customWidth="1"/>
  </cols>
  <sheetData>
    <row r="2" spans="2:15" ht="15">
      <c r="B2" s="580" t="s">
        <v>669</v>
      </c>
      <c r="C2" s="580"/>
      <c r="D2" s="580"/>
      <c r="M2" s="581"/>
      <c r="N2" s="581"/>
      <c r="O2" s="581"/>
    </row>
    <row r="3" spans="2:15" ht="15">
      <c r="B3" s="580"/>
      <c r="C3" s="580"/>
      <c r="D3" s="580"/>
      <c r="M3" s="581"/>
      <c r="N3" s="581"/>
      <c r="O3" s="581"/>
    </row>
    <row r="4" spans="2:15" ht="15.75">
      <c r="B4" s="582" t="s">
        <v>40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62"/>
    </row>
    <row r="5" spans="2:13" ht="2.25" customHeight="1" thickBot="1">
      <c r="B5" s="583"/>
      <c r="C5" s="583"/>
      <c r="D5" s="583"/>
      <c r="E5" s="583"/>
      <c r="F5" s="583"/>
      <c r="G5" s="583"/>
      <c r="H5" s="583"/>
      <c r="I5" s="583"/>
      <c r="J5" s="583"/>
      <c r="K5" s="583"/>
      <c r="M5" s="63"/>
    </row>
    <row r="6" spans="2:15" ht="14.25" customHeight="1">
      <c r="B6" s="591" t="s">
        <v>41</v>
      </c>
      <c r="C6" s="593" t="s">
        <v>42</v>
      </c>
      <c r="D6" s="593" t="s">
        <v>43</v>
      </c>
      <c r="E6" s="593" t="s">
        <v>44</v>
      </c>
      <c r="F6" s="593"/>
      <c r="G6" s="593"/>
      <c r="H6" s="593"/>
      <c r="I6" s="593" t="s">
        <v>45</v>
      </c>
      <c r="J6" s="593"/>
      <c r="K6" s="593"/>
      <c r="L6" s="593"/>
      <c r="M6" s="597" t="s">
        <v>46</v>
      </c>
      <c r="N6" s="599" t="s">
        <v>47</v>
      </c>
      <c r="O6" s="584" t="s">
        <v>48</v>
      </c>
    </row>
    <row r="7" spans="2:15" ht="26.25" thickBot="1">
      <c r="B7" s="592"/>
      <c r="C7" s="594"/>
      <c r="D7" s="594"/>
      <c r="E7" s="371" t="s">
        <v>49</v>
      </c>
      <c r="F7" s="371" t="s">
        <v>50</v>
      </c>
      <c r="G7" s="371" t="s">
        <v>51</v>
      </c>
      <c r="H7" s="371" t="s">
        <v>52</v>
      </c>
      <c r="I7" s="371" t="s">
        <v>49</v>
      </c>
      <c r="J7" s="371" t="s">
        <v>53</v>
      </c>
      <c r="K7" s="371" t="s">
        <v>51</v>
      </c>
      <c r="L7" s="371" t="s">
        <v>52</v>
      </c>
      <c r="M7" s="598"/>
      <c r="N7" s="600"/>
      <c r="O7" s="585"/>
    </row>
    <row r="8" spans="2:15" ht="18.75" customHeight="1">
      <c r="B8" s="65" t="s">
        <v>13</v>
      </c>
      <c r="C8" s="66" t="s">
        <v>54</v>
      </c>
      <c r="D8" s="67">
        <v>376833</v>
      </c>
      <c r="E8" s="67">
        <v>0</v>
      </c>
      <c r="F8" s="67">
        <v>15779</v>
      </c>
      <c r="G8" s="67">
        <v>0</v>
      </c>
      <c r="H8" s="67">
        <v>0</v>
      </c>
      <c r="I8" s="67">
        <v>0</v>
      </c>
      <c r="J8" s="67">
        <v>5351</v>
      </c>
      <c r="K8" s="67">
        <v>0</v>
      </c>
      <c r="L8" s="67">
        <v>0</v>
      </c>
      <c r="M8" s="68">
        <v>387261</v>
      </c>
      <c r="N8" s="67">
        <v>326464</v>
      </c>
      <c r="O8" s="69">
        <v>60797</v>
      </c>
    </row>
    <row r="9" spans="2:15" ht="15">
      <c r="B9" s="70" t="s">
        <v>55</v>
      </c>
      <c r="C9" s="71" t="s">
        <v>56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  <c r="N9" s="72">
        <v>0</v>
      </c>
      <c r="O9" s="74">
        <v>0</v>
      </c>
    </row>
    <row r="10" spans="2:15" ht="38.25" customHeight="1">
      <c r="B10" s="70" t="s">
        <v>57</v>
      </c>
      <c r="C10" s="75" t="s">
        <v>58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6">
        <v>0</v>
      </c>
      <c r="K10" s="72">
        <v>0</v>
      </c>
      <c r="L10" s="72">
        <v>0</v>
      </c>
      <c r="M10" s="73">
        <v>0</v>
      </c>
      <c r="N10" s="72">
        <v>0</v>
      </c>
      <c r="O10" s="74">
        <v>0</v>
      </c>
    </row>
    <row r="11" spans="2:15" ht="25.5">
      <c r="B11" s="70" t="s">
        <v>59</v>
      </c>
      <c r="C11" s="71" t="s">
        <v>60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7">
        <v>0</v>
      </c>
      <c r="J11" s="72">
        <v>0</v>
      </c>
      <c r="K11" s="78">
        <v>0</v>
      </c>
      <c r="L11" s="72">
        <v>0</v>
      </c>
      <c r="M11" s="73">
        <v>0</v>
      </c>
      <c r="N11" s="72">
        <v>0</v>
      </c>
      <c r="O11" s="74">
        <v>0</v>
      </c>
    </row>
    <row r="12" spans="2:15" ht="15">
      <c r="B12" s="70" t="s">
        <v>61</v>
      </c>
      <c r="C12" s="71" t="s">
        <v>62</v>
      </c>
      <c r="D12" s="72">
        <v>199412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67">
        <v>5351</v>
      </c>
      <c r="K12" s="72">
        <v>0</v>
      </c>
      <c r="L12" s="72">
        <v>0</v>
      </c>
      <c r="M12" s="73">
        <v>194061</v>
      </c>
      <c r="N12" s="72">
        <v>154323</v>
      </c>
      <c r="O12" s="74">
        <v>39738</v>
      </c>
    </row>
    <row r="13" spans="2:15" ht="18" customHeight="1">
      <c r="B13" s="70" t="s">
        <v>63</v>
      </c>
      <c r="C13" s="71" t="s">
        <v>64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  <c r="N13" s="72">
        <v>0</v>
      </c>
      <c r="O13" s="74">
        <v>0</v>
      </c>
    </row>
    <row r="14" spans="2:15" ht="15.75" customHeight="1">
      <c r="B14" s="70" t="s">
        <v>65</v>
      </c>
      <c r="C14" s="71" t="s">
        <v>66</v>
      </c>
      <c r="D14" s="72">
        <v>177421</v>
      </c>
      <c r="E14" s="72">
        <v>0</v>
      </c>
      <c r="F14" s="72">
        <v>15779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193200</v>
      </c>
      <c r="N14" s="72">
        <v>172141</v>
      </c>
      <c r="O14" s="74">
        <v>21059</v>
      </c>
    </row>
    <row r="15" spans="2:15" ht="15">
      <c r="B15" s="79" t="s">
        <v>18</v>
      </c>
      <c r="C15" s="80" t="s">
        <v>67</v>
      </c>
      <c r="D15" s="72">
        <v>45654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45654</v>
      </c>
      <c r="N15" s="72">
        <v>0</v>
      </c>
      <c r="O15" s="74">
        <v>45654</v>
      </c>
    </row>
    <row r="16" spans="2:15" ht="25.5">
      <c r="B16" s="81" t="s">
        <v>20</v>
      </c>
      <c r="C16" s="75" t="s">
        <v>68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72">
        <v>0</v>
      </c>
      <c r="O16" s="74">
        <v>0</v>
      </c>
    </row>
    <row r="17" spans="2:15" ht="15.75" thickBot="1">
      <c r="B17" s="82" t="s">
        <v>22</v>
      </c>
      <c r="C17" s="83" t="s">
        <v>69</v>
      </c>
      <c r="D17" s="76">
        <v>37453</v>
      </c>
      <c r="E17" s="76">
        <v>0</v>
      </c>
      <c r="F17" s="76">
        <v>5000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84">
        <v>42453</v>
      </c>
      <c r="N17" s="76">
        <v>42245</v>
      </c>
      <c r="O17" s="85">
        <v>208</v>
      </c>
    </row>
    <row r="18" spans="2:15" ht="15.75" thickBot="1">
      <c r="B18" s="586" t="s">
        <v>70</v>
      </c>
      <c r="C18" s="587"/>
      <c r="D18" s="86">
        <v>459940</v>
      </c>
      <c r="E18" s="86">
        <v>0</v>
      </c>
      <c r="F18" s="86">
        <v>20779</v>
      </c>
      <c r="G18" s="86">
        <v>0</v>
      </c>
      <c r="H18" s="86">
        <v>0</v>
      </c>
      <c r="I18" s="86">
        <v>0</v>
      </c>
      <c r="J18" s="86">
        <v>5351</v>
      </c>
      <c r="K18" s="86">
        <v>0</v>
      </c>
      <c r="L18" s="86">
        <v>0</v>
      </c>
      <c r="M18" s="86">
        <v>475368</v>
      </c>
      <c r="N18" s="86">
        <v>368709</v>
      </c>
      <c r="O18" s="87">
        <v>106659</v>
      </c>
    </row>
    <row r="19" spans="2:15" ht="52.5" customHeight="1" thickBot="1">
      <c r="B19" s="588" t="s">
        <v>71</v>
      </c>
      <c r="C19" s="589"/>
      <c r="D19" s="88" t="s">
        <v>72</v>
      </c>
      <c r="E19" s="88" t="s">
        <v>72</v>
      </c>
      <c r="F19" s="88" t="s">
        <v>72</v>
      </c>
      <c r="G19" s="89">
        <v>0</v>
      </c>
      <c r="H19" s="88" t="s">
        <v>72</v>
      </c>
      <c r="I19" s="88" t="s">
        <v>72</v>
      </c>
      <c r="J19" s="88" t="s">
        <v>72</v>
      </c>
      <c r="K19" s="89">
        <v>0</v>
      </c>
      <c r="L19" s="88" t="s">
        <v>72</v>
      </c>
      <c r="M19" s="88" t="s">
        <v>72</v>
      </c>
      <c r="N19" s="88" t="s">
        <v>72</v>
      </c>
      <c r="O19" s="90" t="s">
        <v>72</v>
      </c>
    </row>
    <row r="20" ht="6" customHeight="1"/>
    <row r="21" ht="9" customHeight="1">
      <c r="B21" s="91" t="s">
        <v>73</v>
      </c>
    </row>
    <row r="22" ht="10.5" customHeight="1">
      <c r="B22" s="91" t="s">
        <v>74</v>
      </c>
    </row>
    <row r="23" ht="9.75" customHeight="1">
      <c r="B23" s="91" t="s">
        <v>75</v>
      </c>
    </row>
    <row r="24" ht="38.25" customHeight="1"/>
    <row r="25" spans="3:14" ht="15">
      <c r="C25" s="590"/>
      <c r="D25" s="590"/>
      <c r="G25" s="590"/>
      <c r="H25" s="590"/>
      <c r="I25" s="590"/>
      <c r="L25" s="590"/>
      <c r="M25" s="590"/>
      <c r="N25" s="590"/>
    </row>
    <row r="26" spans="3:14" ht="30" customHeight="1">
      <c r="C26" s="595"/>
      <c r="D26" s="595"/>
      <c r="E26" s="92"/>
      <c r="F26" s="92"/>
      <c r="G26" s="595"/>
      <c r="H26" s="595"/>
      <c r="I26" s="595"/>
      <c r="J26" s="92"/>
      <c r="K26" s="92"/>
      <c r="L26" s="596"/>
      <c r="M26" s="596"/>
      <c r="N26" s="596"/>
    </row>
  </sheetData>
  <sheetProtection/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rintOptions/>
  <pageMargins left="0.38" right="0.37" top="0.7480314960629921" bottom="0.7480314960629921" header="0.31496062992125984" footer="0.31496062992125984"/>
  <pageSetup horizontalDpi="600" verticalDpi="600" orientation="landscape" scale="60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">
      <selection activeCell="J11" sqref="J11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670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90048276</v>
      </c>
      <c r="E10" s="510">
        <v>1413925</v>
      </c>
      <c r="F10" s="130"/>
    </row>
    <row r="11" spans="1:6" ht="39">
      <c r="A11" s="130"/>
      <c r="B11" s="141">
        <v>2</v>
      </c>
      <c r="C11" s="511" t="s">
        <v>677</v>
      </c>
      <c r="D11" s="143">
        <v>27534781</v>
      </c>
      <c r="E11" s="144">
        <v>1653235</v>
      </c>
      <c r="F11" s="130"/>
    </row>
    <row r="12" spans="1:6" ht="15">
      <c r="A12" s="130"/>
      <c r="B12" s="141">
        <v>3</v>
      </c>
      <c r="C12" s="511" t="s">
        <v>678</v>
      </c>
      <c r="D12" s="143">
        <v>250276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8408248</v>
      </c>
      <c r="E13" s="144">
        <v>4817902</v>
      </c>
      <c r="F13" s="130"/>
    </row>
    <row r="14" spans="1:6" ht="15">
      <c r="A14" s="130"/>
      <c r="B14" s="141">
        <v>5</v>
      </c>
      <c r="C14" s="511" t="s">
        <v>680</v>
      </c>
      <c r="D14" s="143">
        <v>52189624</v>
      </c>
      <c r="E14" s="144">
        <v>54444897</v>
      </c>
      <c r="F14" s="130"/>
    </row>
    <row r="15" spans="1:6" ht="15">
      <c r="A15" s="130"/>
      <c r="B15" s="141">
        <v>6</v>
      </c>
      <c r="C15" s="511" t="s">
        <v>681</v>
      </c>
      <c r="D15" s="143">
        <v>47559160</v>
      </c>
      <c r="E15" s="144">
        <v>899218</v>
      </c>
      <c r="F15" s="130"/>
    </row>
    <row r="16" spans="1:6" ht="15">
      <c r="A16" s="130"/>
      <c r="B16" s="141">
        <v>7</v>
      </c>
      <c r="C16" s="511" t="s">
        <v>682</v>
      </c>
      <c r="D16" s="143">
        <v>5951257</v>
      </c>
      <c r="E16" s="144">
        <v>2668384</v>
      </c>
      <c r="F16" s="130"/>
    </row>
    <row r="17" spans="1:6" ht="39">
      <c r="A17" s="130"/>
      <c r="B17" s="141">
        <v>8</v>
      </c>
      <c r="C17" s="511" t="s">
        <v>683</v>
      </c>
      <c r="D17" s="143">
        <v>17302688</v>
      </c>
      <c r="E17" s="144">
        <v>2882501</v>
      </c>
      <c r="F17" s="130"/>
    </row>
    <row r="18" spans="1:6" ht="15">
      <c r="A18" s="130"/>
      <c r="B18" s="141">
        <v>9</v>
      </c>
      <c r="C18" s="512" t="s">
        <v>684</v>
      </c>
      <c r="D18" s="143">
        <v>1099554</v>
      </c>
      <c r="E18" s="144">
        <v>112331</v>
      </c>
      <c r="F18" s="130"/>
    </row>
    <row r="19" spans="1:6" ht="15">
      <c r="A19" s="130"/>
      <c r="B19" s="513">
        <v>10</v>
      </c>
      <c r="C19" s="514" t="s">
        <v>685</v>
      </c>
      <c r="D19" s="515">
        <v>7057891</v>
      </c>
      <c r="E19" s="516">
        <v>6488667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591795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6466096</v>
      </c>
      <c r="E25" s="524">
        <v>6488667</v>
      </c>
      <c r="F25" s="130"/>
    </row>
    <row r="26" spans="1:6" ht="26.25">
      <c r="A26" s="130"/>
      <c r="B26" s="141">
        <v>11</v>
      </c>
      <c r="C26" s="511" t="s">
        <v>692</v>
      </c>
      <c r="D26" s="143">
        <v>176101329</v>
      </c>
      <c r="E26" s="144">
        <v>133126988</v>
      </c>
      <c r="F26" s="130"/>
    </row>
    <row r="27" spans="1:6" ht="15">
      <c r="A27" s="130"/>
      <c r="B27" s="141">
        <v>12</v>
      </c>
      <c r="C27" s="511" t="s">
        <v>693</v>
      </c>
      <c r="D27" s="143">
        <v>860030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18345479</v>
      </c>
      <c r="E28" s="144">
        <v>3753436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38385252</v>
      </c>
      <c r="E30" s="528">
        <v>477123100</v>
      </c>
      <c r="F30" s="130"/>
    </row>
    <row r="31" spans="1:6" ht="15.75" thickBot="1">
      <c r="A31" s="130"/>
      <c r="B31" s="529" t="s">
        <v>697</v>
      </c>
      <c r="C31" s="530"/>
      <c r="D31" s="531">
        <v>491093844</v>
      </c>
      <c r="E31" s="532">
        <v>689384584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 t="s">
        <v>698</v>
      </c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 t="s">
        <v>699</v>
      </c>
      <c r="D37" s="370" t="s">
        <v>700</v>
      </c>
      <c r="E37" s="370" t="s">
        <v>701</v>
      </c>
    </row>
    <row r="38" spans="3:5" ht="52.5" customHeight="1">
      <c r="C38" s="369" t="s">
        <v>78</v>
      </c>
      <c r="D38" s="368" t="s">
        <v>79</v>
      </c>
      <c r="E38" s="369" t="s">
        <v>80</v>
      </c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28">
      <selection activeCell="G46" sqref="G46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145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254375</v>
      </c>
      <c r="E16" s="144">
        <v>2859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485947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485947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2460</v>
      </c>
      <c r="E30" s="528">
        <v>0</v>
      </c>
      <c r="F30" s="130"/>
    </row>
    <row r="31" spans="1:6" ht="15.75" thickBot="1">
      <c r="A31" s="130"/>
      <c r="B31" s="529" t="s">
        <v>697</v>
      </c>
      <c r="C31" s="530"/>
      <c r="D31" s="531">
        <v>742783</v>
      </c>
      <c r="E31" s="532">
        <v>2859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/>
      <c r="D37" s="370"/>
      <c r="E37" s="370"/>
    </row>
    <row r="38" spans="3:5" ht="52.5" customHeight="1">
      <c r="C38" s="369"/>
      <c r="D38" s="368"/>
      <c r="E38" s="369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38"/>
  <sheetViews>
    <sheetView showGridLines="0" showOutlineSymbols="0" zoomScalePageLayoutView="0" workbookViewId="0" topLeftCell="A1">
      <selection activeCell="G5" sqref="G5"/>
    </sheetView>
  </sheetViews>
  <sheetFormatPr defaultColWidth="9.140625" defaultRowHeight="15"/>
  <cols>
    <col min="1" max="1" width="4.421875" style="2" customWidth="1"/>
    <col min="2" max="2" width="3.7109375" style="2" customWidth="1"/>
    <col min="3" max="3" width="30.28125" style="2" customWidth="1"/>
    <col min="4" max="4" width="25.00390625" style="2" customWidth="1"/>
    <col min="5" max="5" width="24.421875" style="2" customWidth="1"/>
    <col min="6" max="6" width="4.8515625" style="2" customWidth="1"/>
    <col min="7" max="16384" width="9.140625" style="2" customWidth="1"/>
  </cols>
  <sheetData>
    <row r="2" spans="1:6" ht="15" customHeight="1">
      <c r="A2" s="130"/>
      <c r="B2" s="737" t="s">
        <v>143</v>
      </c>
      <c r="C2" s="737"/>
      <c r="D2" s="130"/>
      <c r="E2" s="132"/>
      <c r="F2" s="130"/>
    </row>
    <row r="3" spans="1:6" ht="15">
      <c r="A3" s="130"/>
      <c r="B3" s="737"/>
      <c r="C3" s="737"/>
      <c r="D3" s="130"/>
      <c r="E3" s="132"/>
      <c r="F3" s="130"/>
    </row>
    <row r="4" spans="1:6" ht="15">
      <c r="A4" s="130"/>
      <c r="B4" s="130"/>
      <c r="C4" s="130"/>
      <c r="D4" s="130"/>
      <c r="E4" s="130"/>
      <c r="F4" s="130"/>
    </row>
    <row r="5" spans="1:6" ht="30" customHeight="1">
      <c r="A5" s="130"/>
      <c r="B5" s="626" t="s">
        <v>671</v>
      </c>
      <c r="C5" s="626"/>
      <c r="D5" s="626"/>
      <c r="E5" s="626"/>
      <c r="F5" s="130"/>
    </row>
    <row r="6" spans="1:6" ht="15.75" thickBot="1">
      <c r="A6" s="130"/>
      <c r="B6" s="133"/>
      <c r="C6" s="133"/>
      <c r="D6" s="133"/>
      <c r="E6" s="132" t="s">
        <v>134</v>
      </c>
      <c r="F6" s="130"/>
    </row>
    <row r="7" spans="1:6" ht="25.5">
      <c r="A7" s="130"/>
      <c r="B7" s="738" t="s">
        <v>105</v>
      </c>
      <c r="C7" s="740" t="s">
        <v>117</v>
      </c>
      <c r="D7" s="500" t="s">
        <v>672</v>
      </c>
      <c r="E7" s="501" t="s">
        <v>673</v>
      </c>
      <c r="F7" s="130"/>
    </row>
    <row r="8" spans="1:6" ht="26.25" thickBot="1">
      <c r="A8" s="130"/>
      <c r="B8" s="739"/>
      <c r="C8" s="741"/>
      <c r="D8" s="502" t="s">
        <v>674</v>
      </c>
      <c r="E8" s="503" t="s">
        <v>675</v>
      </c>
      <c r="F8" s="130"/>
    </row>
    <row r="9" spans="1:6" ht="10.5" customHeight="1" thickBot="1">
      <c r="A9" s="130"/>
      <c r="B9" s="504">
        <v>1</v>
      </c>
      <c r="C9" s="505">
        <v>2</v>
      </c>
      <c r="D9" s="505">
        <v>3</v>
      </c>
      <c r="E9" s="506">
        <v>4</v>
      </c>
      <c r="F9" s="130"/>
    </row>
    <row r="10" spans="1:6" ht="15">
      <c r="A10" s="130"/>
      <c r="B10" s="507">
        <v>1</v>
      </c>
      <c r="C10" s="508" t="s">
        <v>676</v>
      </c>
      <c r="D10" s="509">
        <v>0</v>
      </c>
      <c r="E10" s="510">
        <v>0</v>
      </c>
      <c r="F10" s="130"/>
    </row>
    <row r="11" spans="1:6" ht="39">
      <c r="A11" s="130"/>
      <c r="B11" s="141">
        <v>2</v>
      </c>
      <c r="C11" s="511" t="s">
        <v>677</v>
      </c>
      <c r="D11" s="143">
        <v>0</v>
      </c>
      <c r="E11" s="144">
        <v>0</v>
      </c>
      <c r="F11" s="130"/>
    </row>
    <row r="12" spans="1:6" ht="15">
      <c r="A12" s="130"/>
      <c r="B12" s="141">
        <v>3</v>
      </c>
      <c r="C12" s="511" t="s">
        <v>678</v>
      </c>
      <c r="D12" s="143">
        <v>0</v>
      </c>
      <c r="E12" s="144">
        <v>0</v>
      </c>
      <c r="F12" s="130"/>
    </row>
    <row r="13" spans="1:6" ht="26.25">
      <c r="A13" s="130"/>
      <c r="B13" s="141">
        <v>4</v>
      </c>
      <c r="C13" s="511" t="s">
        <v>679</v>
      </c>
      <c r="D13" s="143">
        <v>0</v>
      </c>
      <c r="E13" s="144">
        <v>0</v>
      </c>
      <c r="F13" s="130"/>
    </row>
    <row r="14" spans="1:6" ht="15">
      <c r="A14" s="130"/>
      <c r="B14" s="141">
        <v>5</v>
      </c>
      <c r="C14" s="511" t="s">
        <v>680</v>
      </c>
      <c r="D14" s="143">
        <v>0</v>
      </c>
      <c r="E14" s="144">
        <v>0</v>
      </c>
      <c r="F14" s="130"/>
    </row>
    <row r="15" spans="1:6" ht="15">
      <c r="A15" s="130"/>
      <c r="B15" s="141">
        <v>6</v>
      </c>
      <c r="C15" s="511" t="s">
        <v>681</v>
      </c>
      <c r="D15" s="143">
        <v>24180</v>
      </c>
      <c r="E15" s="144">
        <v>0</v>
      </c>
      <c r="F15" s="130"/>
    </row>
    <row r="16" spans="1:6" ht="15">
      <c r="A16" s="130"/>
      <c r="B16" s="141">
        <v>7</v>
      </c>
      <c r="C16" s="511" t="s">
        <v>682</v>
      </c>
      <c r="D16" s="143">
        <v>1582125</v>
      </c>
      <c r="E16" s="144">
        <v>89271</v>
      </c>
      <c r="F16" s="130"/>
    </row>
    <row r="17" spans="1:6" ht="39">
      <c r="A17" s="130"/>
      <c r="B17" s="141">
        <v>8</v>
      </c>
      <c r="C17" s="511" t="s">
        <v>683</v>
      </c>
      <c r="D17" s="143">
        <v>0</v>
      </c>
      <c r="E17" s="144">
        <v>0</v>
      </c>
      <c r="F17" s="130"/>
    </row>
    <row r="18" spans="1:6" ht="15">
      <c r="A18" s="130"/>
      <c r="B18" s="141">
        <v>9</v>
      </c>
      <c r="C18" s="512" t="s">
        <v>684</v>
      </c>
      <c r="D18" s="143">
        <v>0</v>
      </c>
      <c r="E18" s="144">
        <v>0</v>
      </c>
      <c r="F18" s="130"/>
    </row>
    <row r="19" spans="1:6" ht="15">
      <c r="A19" s="130"/>
      <c r="B19" s="513">
        <v>10</v>
      </c>
      <c r="C19" s="514" t="s">
        <v>685</v>
      </c>
      <c r="D19" s="515">
        <v>288185</v>
      </c>
      <c r="E19" s="516">
        <v>0</v>
      </c>
      <c r="F19" s="130"/>
    </row>
    <row r="20" spans="1:6" ht="15">
      <c r="A20" s="130"/>
      <c r="B20" s="517"/>
      <c r="C20" s="518" t="s">
        <v>686</v>
      </c>
      <c r="D20" s="519">
        <v>0</v>
      </c>
      <c r="E20" s="520">
        <v>0</v>
      </c>
      <c r="F20" s="130"/>
    </row>
    <row r="21" spans="1:6" ht="15">
      <c r="A21" s="130"/>
      <c r="B21" s="517"/>
      <c r="C21" s="518" t="s">
        <v>687</v>
      </c>
      <c r="D21" s="519">
        <v>0</v>
      </c>
      <c r="E21" s="520">
        <v>0</v>
      </c>
      <c r="F21" s="130"/>
    </row>
    <row r="22" spans="1:6" ht="15">
      <c r="A22" s="130"/>
      <c r="B22" s="517"/>
      <c r="C22" s="518" t="s">
        <v>688</v>
      </c>
      <c r="D22" s="519">
        <v>0</v>
      </c>
      <c r="E22" s="520">
        <v>0</v>
      </c>
      <c r="F22" s="130"/>
    </row>
    <row r="23" spans="1:6" ht="15">
      <c r="A23" s="130"/>
      <c r="B23" s="517"/>
      <c r="C23" s="518" t="s">
        <v>689</v>
      </c>
      <c r="D23" s="519">
        <v>0</v>
      </c>
      <c r="E23" s="520">
        <v>0</v>
      </c>
      <c r="F23" s="130"/>
    </row>
    <row r="24" spans="1:6" ht="15">
      <c r="A24" s="130"/>
      <c r="B24" s="517"/>
      <c r="C24" s="518" t="s">
        <v>690</v>
      </c>
      <c r="D24" s="519">
        <v>0</v>
      </c>
      <c r="E24" s="520">
        <v>0</v>
      </c>
      <c r="F24" s="130"/>
    </row>
    <row r="25" spans="1:6" ht="15">
      <c r="A25" s="130"/>
      <c r="B25" s="521"/>
      <c r="C25" s="522" t="s">
        <v>691</v>
      </c>
      <c r="D25" s="523">
        <v>288185</v>
      </c>
      <c r="E25" s="524">
        <v>0</v>
      </c>
      <c r="F25" s="130"/>
    </row>
    <row r="26" spans="1:6" ht="26.25">
      <c r="A26" s="130"/>
      <c r="B26" s="141">
        <v>11</v>
      </c>
      <c r="C26" s="511" t="s">
        <v>692</v>
      </c>
      <c r="D26" s="143">
        <v>0</v>
      </c>
      <c r="E26" s="144">
        <v>0</v>
      </c>
      <c r="F26" s="130"/>
    </row>
    <row r="27" spans="1:6" ht="15">
      <c r="A27" s="130"/>
      <c r="B27" s="141">
        <v>12</v>
      </c>
      <c r="C27" s="511" t="s">
        <v>693</v>
      </c>
      <c r="D27" s="143">
        <v>0</v>
      </c>
      <c r="E27" s="144">
        <v>0</v>
      </c>
      <c r="F27" s="130"/>
    </row>
    <row r="28" spans="1:6" ht="26.25">
      <c r="A28" s="130"/>
      <c r="B28" s="141">
        <v>13</v>
      </c>
      <c r="C28" s="511" t="s">
        <v>694</v>
      </c>
      <c r="D28" s="143">
        <v>0</v>
      </c>
      <c r="E28" s="144">
        <v>0</v>
      </c>
      <c r="F28" s="130"/>
    </row>
    <row r="29" spans="1:6" ht="15">
      <c r="A29" s="130"/>
      <c r="B29" s="141">
        <v>14</v>
      </c>
      <c r="C29" s="511" t="s">
        <v>695</v>
      </c>
      <c r="D29" s="143">
        <v>0</v>
      </c>
      <c r="E29" s="144">
        <v>0</v>
      </c>
      <c r="F29" s="130"/>
    </row>
    <row r="30" spans="1:6" ht="15.75" thickBot="1">
      <c r="A30" s="130"/>
      <c r="B30" s="525">
        <v>15</v>
      </c>
      <c r="C30" s="526" t="s">
        <v>696</v>
      </c>
      <c r="D30" s="527">
        <v>15373</v>
      </c>
      <c r="E30" s="528">
        <v>298</v>
      </c>
      <c r="F30" s="130"/>
    </row>
    <row r="31" spans="1:6" ht="15.75" thickBot="1">
      <c r="A31" s="130"/>
      <c r="B31" s="529" t="s">
        <v>697</v>
      </c>
      <c r="C31" s="530"/>
      <c r="D31" s="531">
        <v>1909863</v>
      </c>
      <c r="E31" s="532">
        <v>89569</v>
      </c>
      <c r="F31" s="130"/>
    </row>
    <row r="32" spans="1:6" ht="3" customHeight="1">
      <c r="A32" s="130"/>
      <c r="B32" s="161"/>
      <c r="C32" s="161"/>
      <c r="D32" s="161"/>
      <c r="E32" s="161"/>
      <c r="F32" s="130"/>
    </row>
    <row r="33" spans="1:6" ht="15">
      <c r="A33" s="130"/>
      <c r="B33" s="533"/>
      <c r="C33" s="534"/>
      <c r="D33" s="534"/>
      <c r="E33" s="534"/>
      <c r="F33" s="130"/>
    </row>
    <row r="34" spans="1:6" ht="15">
      <c r="A34" s="130"/>
      <c r="B34" s="161"/>
      <c r="C34" s="161"/>
      <c r="D34" s="161"/>
      <c r="E34" s="161"/>
      <c r="F34" s="130"/>
    </row>
    <row r="37" spans="3:5" ht="18.75" customHeight="1">
      <c r="C37" s="370"/>
      <c r="D37" s="370"/>
      <c r="E37" s="370"/>
    </row>
    <row r="38" spans="3:5" ht="52.5" customHeight="1">
      <c r="C38" s="369"/>
      <c r="D38" s="368"/>
      <c r="E38" s="369"/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Krupa</dc:creator>
  <cp:keywords/>
  <dc:description/>
  <cp:lastModifiedBy>Violetta Gandziarska</cp:lastModifiedBy>
  <dcterms:created xsi:type="dcterms:W3CDTF">2020-11-02T11:58:13Z</dcterms:created>
  <dcterms:modified xsi:type="dcterms:W3CDTF">2021-04-07T11:23:30Z</dcterms:modified>
  <cp:category/>
  <cp:version/>
  <cp:contentType/>
  <cp:contentStatus/>
</cp:coreProperties>
</file>