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3"/>
  </bookViews>
  <sheets>
    <sheet name="Zal_11a" sheetId="1" r:id="rId1"/>
    <sheet name="Zal_11aa" sheetId="2" r:id="rId2"/>
    <sheet name="Zal_11b" sheetId="3" r:id="rId3"/>
    <sheet name="Zal_11c" sheetId="4" r:id="rId4"/>
  </sheets>
  <definedNames/>
  <calcPr fullCalcOnLoad="1"/>
</workbook>
</file>

<file path=xl/sharedStrings.xml><?xml version="1.0" encoding="utf-8"?>
<sst xmlns="http://schemas.openxmlformats.org/spreadsheetml/2006/main" count="129" uniqueCount="93">
  <si>
    <t>Załącznik Nr 11</t>
  </si>
  <si>
    <t>do Uchwały Nr VI/74/03</t>
  </si>
  <si>
    <t>Rady Miejskiej w Łodzi</t>
  </si>
  <si>
    <t>z dnia 15 stycznia 2003 r.</t>
  </si>
  <si>
    <t>Zestawienie przychodów i wydatków zakładów budżetowych,</t>
  </si>
  <si>
    <t>gospodarstw pomocniczych jednostek budżetowych i środków specjalnych w 2003 roku</t>
  </si>
  <si>
    <t>w zł</t>
  </si>
  <si>
    <t>Dział Rozdział</t>
  </si>
  <si>
    <t>a) zakłady budżetowe</t>
  </si>
  <si>
    <t>Przychody razem</t>
  </si>
  <si>
    <t>z tego:</t>
  </si>
  <si>
    <t>Stan środków obrotowych na początek roku</t>
  </si>
  <si>
    <t>Koszty i inne obciążenia</t>
  </si>
  <si>
    <t>Podatek dochodowy</t>
  </si>
  <si>
    <t>Wpłata do budżetu</t>
  </si>
  <si>
    <t>Stan środków obrotowych na koniec roku</t>
  </si>
  <si>
    <t>Przychody własne</t>
  </si>
  <si>
    <t>Dotacje</t>
  </si>
  <si>
    <t>Wynagrodzenia i składki naliczane od wynagrodzeń</t>
  </si>
  <si>
    <t>Pozostałe wydatki stanowiące koszty</t>
  </si>
  <si>
    <t>Gmina</t>
  </si>
  <si>
    <t>Wytwarzanie i zaopatrywanie w energię elektryczną, gaz i wodę</t>
  </si>
  <si>
    <t>Dostarczanie ciepła</t>
  </si>
  <si>
    <t>Transport i łączność</t>
  </si>
  <si>
    <t>Pozostała działalność</t>
  </si>
  <si>
    <t>Gospodarka mieszkaniowa</t>
  </si>
  <si>
    <t>Zakłady gospodarki mieszkaniowej</t>
  </si>
  <si>
    <t>Gospodarka gruntami i nieruchomościami</t>
  </si>
  <si>
    <t>Edukacyjna opieka wychowawcza</t>
  </si>
  <si>
    <t>Przedszkola</t>
  </si>
  <si>
    <t>Gospodarka komunalna i ochrona środowiska</t>
  </si>
  <si>
    <t>Zakłady gospodarki komunalnej</t>
  </si>
  <si>
    <t>Kultura fizyczna i sport</t>
  </si>
  <si>
    <t>Instytucje kultury fizycznej</t>
  </si>
  <si>
    <t>Powiat</t>
  </si>
  <si>
    <t>Placówki wychowania pozaszkolnego</t>
  </si>
  <si>
    <t>Internaty i bursy szkolne</t>
  </si>
  <si>
    <t>Szkolne schroniska młodzieżowe</t>
  </si>
  <si>
    <t>Ogółem zakłady budżetowe</t>
  </si>
  <si>
    <t>Wydatki inwestycyjne</t>
  </si>
  <si>
    <t>Żródła finansowania wydatków budżetowych</t>
  </si>
  <si>
    <t>Środki z lat ubiegłych</t>
  </si>
  <si>
    <t>Dotacje celowe</t>
  </si>
  <si>
    <t>Środki własne</t>
  </si>
  <si>
    <t>Inne środki</t>
  </si>
  <si>
    <t>Przychody</t>
  </si>
  <si>
    <t>Koszty</t>
  </si>
  <si>
    <t>Wynik</t>
  </si>
  <si>
    <t>Podatek</t>
  </si>
  <si>
    <t xml:space="preserve">Dział </t>
  </si>
  <si>
    <t>b) gospodarstwa pomocnicze</t>
  </si>
  <si>
    <t>razem</t>
  </si>
  <si>
    <t>Dotacje z budżetu</t>
  </si>
  <si>
    <t>i inne obciążenia</t>
  </si>
  <si>
    <t>Wynagrodzenia i składki naliczane od wynagr.</t>
  </si>
  <si>
    <t>finansowy brutto</t>
  </si>
  <si>
    <t>dochodowy</t>
  </si>
  <si>
    <t>finansowy netto</t>
  </si>
  <si>
    <t>zysk pozostający w gosp. Pom.:</t>
  </si>
  <si>
    <t>Rozdział</t>
  </si>
  <si>
    <t>na zwiększenie środków</t>
  </si>
  <si>
    <t>na dofinansowanie</t>
  </si>
  <si>
    <t>inne cele</t>
  </si>
  <si>
    <t>Oświata i wychowanie</t>
  </si>
  <si>
    <t>Gospodarstwa pomocnicze</t>
  </si>
  <si>
    <t>Ogółem gospodarstwa pomocnicze:</t>
  </si>
  <si>
    <t>Dział Rozdz</t>
  </si>
  <si>
    <t>c) środki specjalne</t>
  </si>
  <si>
    <t>Stan środków pieniężnych na początek roku</t>
  </si>
  <si>
    <t>Wydatki</t>
  </si>
  <si>
    <t>w tym:</t>
  </si>
  <si>
    <t>Stan środków pieniężnych na koniec roku</t>
  </si>
  <si>
    <t>Pozostałe wydatki</t>
  </si>
  <si>
    <t>Oświatai wychowanie</t>
  </si>
  <si>
    <t>Szkoły podstawowe</t>
  </si>
  <si>
    <t>Gimnazja</t>
  </si>
  <si>
    <t>Opieka społeczna</t>
  </si>
  <si>
    <t>Ośrodki pomocy społecznej</t>
  </si>
  <si>
    <t>Przedszkola specjalne</t>
  </si>
  <si>
    <t>Drogi publiczne w miastach na prawach powiatu (w rozdziale nie ujmuje się wydatków na drogi gminne)</t>
  </si>
  <si>
    <t>Szkoły podstawowe specjalne</t>
  </si>
  <si>
    <t>Gimnazja specjalne</t>
  </si>
  <si>
    <t>Zespoły ekonomiczno-administracyjne szkół</t>
  </si>
  <si>
    <t>Licea ogólnokształcące</t>
  </si>
  <si>
    <t>Szkoły zawodowe</t>
  </si>
  <si>
    <t>Szkoły artystyczne</t>
  </si>
  <si>
    <t>Szkoły zawodowe specjalne</t>
  </si>
  <si>
    <t>Centrakształcenia ustawicznego i praktycznego oraz ośrodki dokształcania zawodowego</t>
  </si>
  <si>
    <t>Jednostki pomocnicze szkolnictwa</t>
  </si>
  <si>
    <t>Placówki opiekuńczo-wychowawcze</t>
  </si>
  <si>
    <t>Domy pomocy społecznej</t>
  </si>
  <si>
    <t>Specjalne ośrodki szkolno-wychowawcze</t>
  </si>
  <si>
    <t>Ogółem środki specjalne: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</si>
</sst>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 CE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11"/>
      <name val="Arial Narrow"/>
      <family val="2"/>
    </font>
    <font>
      <b/>
      <sz val="9.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="90" zoomScaleNormal="90" workbookViewId="0" topLeftCell="A1">
      <selection activeCell="G4" sqref="G4"/>
    </sheetView>
  </sheetViews>
  <sheetFormatPr defaultColWidth="9.00390625" defaultRowHeight="12.75"/>
  <cols>
    <col min="1" max="1" width="7.75390625" style="5" customWidth="1"/>
    <col min="2" max="2" width="37.25390625" style="6" customWidth="1"/>
    <col min="3" max="3" width="10.625" style="7" customWidth="1"/>
    <col min="4" max="6" width="10.75390625" style="7" customWidth="1"/>
    <col min="7" max="7" width="10.375" style="7" customWidth="1"/>
    <col min="8" max="8" width="12.00390625" style="7" customWidth="1"/>
    <col min="9" max="9" width="10.375" style="7" customWidth="1"/>
    <col min="10" max="12" width="10.75390625" style="7" customWidth="1"/>
    <col min="13" max="28" width="9.125" style="4" customWidth="1"/>
  </cols>
  <sheetData>
    <row r="1" spans="1:12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18">
      <c r="J2" s="28" t="s">
        <v>0</v>
      </c>
    </row>
    <row r="3" ht="18">
      <c r="J3" s="28" t="s">
        <v>1</v>
      </c>
    </row>
    <row r="4" ht="18">
      <c r="J4" s="28" t="s">
        <v>2</v>
      </c>
    </row>
    <row r="5" ht="18">
      <c r="J5" s="28" t="s">
        <v>3</v>
      </c>
    </row>
    <row r="6" ht="18">
      <c r="A6" s="29" t="s">
        <v>4</v>
      </c>
    </row>
    <row r="7" spans="1:10" ht="18">
      <c r="A7" s="29" t="s">
        <v>5</v>
      </c>
      <c r="J7" s="7" t="s">
        <v>6</v>
      </c>
    </row>
    <row r="8" ht="18">
      <c r="A8" s="29"/>
    </row>
    <row r="10" spans="1:12" ht="12.75">
      <c r="A10" s="58" t="s">
        <v>7</v>
      </c>
      <c r="B10" s="60" t="s">
        <v>8</v>
      </c>
      <c r="C10" s="56" t="s">
        <v>9</v>
      </c>
      <c r="D10" s="30" t="s">
        <v>10</v>
      </c>
      <c r="E10" s="30"/>
      <c r="F10" s="56" t="s">
        <v>11</v>
      </c>
      <c r="G10" s="56" t="s">
        <v>12</v>
      </c>
      <c r="H10" s="30" t="s">
        <v>10</v>
      </c>
      <c r="I10" s="30"/>
      <c r="J10" s="56" t="s">
        <v>13</v>
      </c>
      <c r="K10" s="56" t="s">
        <v>14</v>
      </c>
      <c r="L10" s="56" t="s">
        <v>15</v>
      </c>
    </row>
    <row r="11" spans="1:12" ht="53.25" customHeight="1">
      <c r="A11" s="59"/>
      <c r="B11" s="61"/>
      <c r="C11" s="57"/>
      <c r="D11" s="31" t="s">
        <v>16</v>
      </c>
      <c r="E11" s="31" t="s">
        <v>17</v>
      </c>
      <c r="F11" s="57"/>
      <c r="G11" s="57"/>
      <c r="H11" s="31" t="s">
        <v>18</v>
      </c>
      <c r="I11" s="31" t="s">
        <v>19</v>
      </c>
      <c r="J11" s="57"/>
      <c r="K11" s="57"/>
      <c r="L11" s="57"/>
    </row>
    <row r="12" spans="1:28" s="9" customFormat="1" ht="12.75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12" ht="3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8" s="17" customFormat="1" ht="12.75">
      <c r="A14" s="13" t="s">
        <v>20</v>
      </c>
      <c r="B14" s="14"/>
      <c r="C14" s="15">
        <f aca="true" t="shared" si="0" ref="C14:L14">SUM(C17+C19+C22+C24+C26+C15)</f>
        <v>474997709</v>
      </c>
      <c r="D14" s="15">
        <f t="shared" si="0"/>
        <v>395064634</v>
      </c>
      <c r="E14" s="15">
        <f t="shared" si="0"/>
        <v>79933075</v>
      </c>
      <c r="F14" s="15">
        <f t="shared" si="0"/>
        <v>2782088</v>
      </c>
      <c r="G14" s="15">
        <f t="shared" si="0"/>
        <v>473994300</v>
      </c>
      <c r="H14" s="15">
        <f t="shared" si="0"/>
        <v>139601737</v>
      </c>
      <c r="I14" s="15">
        <f t="shared" si="0"/>
        <v>334392563</v>
      </c>
      <c r="J14" s="15">
        <f t="shared" si="0"/>
        <v>164116</v>
      </c>
      <c r="K14" s="15">
        <f t="shared" si="0"/>
        <v>0</v>
      </c>
      <c r="L14" s="15">
        <f t="shared" si="0"/>
        <v>3621381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25.5" customHeight="1">
      <c r="A15" s="13">
        <v>400</v>
      </c>
      <c r="B15" s="18" t="s">
        <v>21</v>
      </c>
      <c r="C15" s="15">
        <v>3446555</v>
      </c>
      <c r="D15" s="15">
        <v>2906555</v>
      </c>
      <c r="E15" s="15">
        <v>540000</v>
      </c>
      <c r="F15" s="15">
        <v>480632</v>
      </c>
      <c r="G15" s="15">
        <f>SUM(H15:I15)</f>
        <v>5262148</v>
      </c>
      <c r="H15" s="15">
        <v>2820232</v>
      </c>
      <c r="I15" s="15">
        <v>2441916</v>
      </c>
      <c r="J15" s="15">
        <v>0</v>
      </c>
      <c r="K15" s="15">
        <v>0</v>
      </c>
      <c r="L15" s="15">
        <v>-1334961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20" customFormat="1" ht="12.75">
      <c r="A16" s="19">
        <v>40001</v>
      </c>
      <c r="B16" s="3" t="s">
        <v>22</v>
      </c>
      <c r="C16" s="3">
        <v>3446555</v>
      </c>
      <c r="D16" s="3">
        <f>C16-E16</f>
        <v>2906555</v>
      </c>
      <c r="E16" s="3">
        <v>540000</v>
      </c>
      <c r="F16" s="3">
        <v>480632</v>
      </c>
      <c r="G16" s="3">
        <f>SUM(H16:I16)</f>
        <v>5262148</v>
      </c>
      <c r="H16" s="3">
        <v>2820232</v>
      </c>
      <c r="I16" s="3">
        <v>2441916</v>
      </c>
      <c r="J16" s="3">
        <v>0</v>
      </c>
      <c r="K16" s="3">
        <v>0</v>
      </c>
      <c r="L16" s="3">
        <v>-1334961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3" customFormat="1" ht="12.75">
      <c r="A17" s="21">
        <v>600</v>
      </c>
      <c r="B17" s="22" t="s">
        <v>23</v>
      </c>
      <c r="C17" s="22">
        <v>19066860</v>
      </c>
      <c r="D17" s="22">
        <v>19066860</v>
      </c>
      <c r="E17" s="22">
        <v>0</v>
      </c>
      <c r="F17" s="22">
        <v>420800</v>
      </c>
      <c r="G17" s="22">
        <v>19032660</v>
      </c>
      <c r="H17" s="22">
        <v>7237360</v>
      </c>
      <c r="I17" s="22">
        <v>11795300</v>
      </c>
      <c r="J17" s="22">
        <v>0</v>
      </c>
      <c r="K17" s="22">
        <v>0</v>
      </c>
      <c r="L17" s="22">
        <v>455000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12" ht="12.75">
      <c r="A18" s="24">
        <v>60095</v>
      </c>
      <c r="B18" s="12" t="s">
        <v>24</v>
      </c>
      <c r="C18" s="12">
        <v>19066860</v>
      </c>
      <c r="D18" s="12">
        <v>19066860</v>
      </c>
      <c r="E18" s="12">
        <v>0</v>
      </c>
      <c r="F18" s="12">
        <v>420800</v>
      </c>
      <c r="G18" s="12">
        <v>19032660</v>
      </c>
      <c r="H18" s="12">
        <v>7237360</v>
      </c>
      <c r="I18" s="12">
        <v>11795300</v>
      </c>
      <c r="J18" s="12">
        <v>0</v>
      </c>
      <c r="K18" s="12">
        <v>0</v>
      </c>
      <c r="L18" s="12">
        <v>455000</v>
      </c>
    </row>
    <row r="19" spans="1:28" s="23" customFormat="1" ht="12.75">
      <c r="A19" s="21">
        <v>700</v>
      </c>
      <c r="B19" s="22" t="s">
        <v>25</v>
      </c>
      <c r="C19" s="22">
        <f aca="true" t="shared" si="1" ref="C19:L19">SUM(C20:C21)</f>
        <v>334004514</v>
      </c>
      <c r="D19" s="22">
        <f t="shared" si="1"/>
        <v>326250919</v>
      </c>
      <c r="E19" s="22">
        <f t="shared" si="1"/>
        <v>7753595</v>
      </c>
      <c r="F19" s="22">
        <f t="shared" si="1"/>
        <v>324209</v>
      </c>
      <c r="G19" s="22">
        <f t="shared" si="1"/>
        <v>330900274</v>
      </c>
      <c r="H19" s="22">
        <f t="shared" si="1"/>
        <v>46739855</v>
      </c>
      <c r="I19" s="22">
        <f t="shared" si="1"/>
        <v>284160419</v>
      </c>
      <c r="J19" s="22">
        <f t="shared" si="1"/>
        <v>164116</v>
      </c>
      <c r="K19" s="22">
        <f t="shared" si="1"/>
        <v>0</v>
      </c>
      <c r="L19" s="22">
        <f t="shared" si="1"/>
        <v>3264333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12" ht="12.75">
      <c r="A20" s="24">
        <v>70001</v>
      </c>
      <c r="B20" s="12" t="s">
        <v>26</v>
      </c>
      <c r="C20" s="12">
        <f>SUM(D20:E20)</f>
        <v>331861714</v>
      </c>
      <c r="D20" s="12">
        <v>324108119</v>
      </c>
      <c r="E20" s="12">
        <v>7753595</v>
      </c>
      <c r="F20" s="12">
        <v>228809</v>
      </c>
      <c r="G20" s="12">
        <v>328827674</v>
      </c>
      <c r="H20" s="12">
        <v>46088455</v>
      </c>
      <c r="I20" s="12">
        <v>282739219</v>
      </c>
      <c r="J20" s="12">
        <v>93916</v>
      </c>
      <c r="K20" s="12">
        <v>0</v>
      </c>
      <c r="L20" s="12">
        <v>3168933</v>
      </c>
    </row>
    <row r="21" spans="1:12" ht="12.75">
      <c r="A21" s="24">
        <v>70005</v>
      </c>
      <c r="B21" s="12" t="s">
        <v>27</v>
      </c>
      <c r="C21" s="12">
        <v>2142800</v>
      </c>
      <c r="D21" s="12">
        <v>2142800</v>
      </c>
      <c r="E21" s="12">
        <v>0</v>
      </c>
      <c r="F21" s="12">
        <v>95400</v>
      </c>
      <c r="G21" s="12">
        <v>2072600</v>
      </c>
      <c r="H21" s="12">
        <v>651400</v>
      </c>
      <c r="I21" s="12">
        <f>G21-H21</f>
        <v>1421200</v>
      </c>
      <c r="J21" s="12">
        <v>70200</v>
      </c>
      <c r="K21" s="12">
        <v>0</v>
      </c>
      <c r="L21" s="12">
        <v>95400</v>
      </c>
    </row>
    <row r="22" spans="1:28" s="23" customFormat="1" ht="12.75">
      <c r="A22" s="21">
        <v>854</v>
      </c>
      <c r="B22" s="22" t="s">
        <v>28</v>
      </c>
      <c r="C22" s="22">
        <v>87270480</v>
      </c>
      <c r="D22" s="22">
        <v>19860000</v>
      </c>
      <c r="E22" s="22">
        <v>67410480</v>
      </c>
      <c r="F22" s="22">
        <v>665815</v>
      </c>
      <c r="G22" s="22">
        <v>87641295</v>
      </c>
      <c r="H22" s="22">
        <v>65848000</v>
      </c>
      <c r="I22" s="22">
        <v>21793295</v>
      </c>
      <c r="J22" s="22">
        <v>0</v>
      </c>
      <c r="K22" s="22">
        <v>0</v>
      </c>
      <c r="L22" s="22">
        <v>295000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12" ht="12.75">
      <c r="A23" s="24">
        <v>85404</v>
      </c>
      <c r="B23" s="12" t="s">
        <v>29</v>
      </c>
      <c r="C23" s="12">
        <v>87270480</v>
      </c>
      <c r="D23" s="12">
        <v>19860000</v>
      </c>
      <c r="E23" s="12">
        <v>67410480</v>
      </c>
      <c r="F23" s="12">
        <v>665815</v>
      </c>
      <c r="G23" s="12">
        <v>87641295</v>
      </c>
      <c r="H23" s="12">
        <v>65848000</v>
      </c>
      <c r="I23" s="12">
        <v>21793295</v>
      </c>
      <c r="J23" s="12">
        <v>0</v>
      </c>
      <c r="K23" s="12">
        <v>0</v>
      </c>
      <c r="L23" s="12">
        <v>295000</v>
      </c>
    </row>
    <row r="24" spans="1:28" s="23" customFormat="1" ht="12.75">
      <c r="A24" s="21">
        <v>900</v>
      </c>
      <c r="B24" s="22" t="s">
        <v>30</v>
      </c>
      <c r="C24" s="22">
        <v>21730000</v>
      </c>
      <c r="D24" s="22">
        <v>21730000</v>
      </c>
      <c r="E24" s="22">
        <v>0</v>
      </c>
      <c r="F24" s="22">
        <v>752547</v>
      </c>
      <c r="G24" s="22">
        <v>21709288</v>
      </c>
      <c r="H24" s="22">
        <v>11748540</v>
      </c>
      <c r="I24" s="22">
        <v>9960748</v>
      </c>
      <c r="J24" s="22">
        <v>0</v>
      </c>
      <c r="K24" s="22">
        <v>0</v>
      </c>
      <c r="L24" s="22">
        <v>773259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12" ht="12.75">
      <c r="A25" s="24">
        <v>90017</v>
      </c>
      <c r="B25" s="12" t="s">
        <v>31</v>
      </c>
      <c r="C25" s="12">
        <v>21730000</v>
      </c>
      <c r="D25" s="12">
        <v>21730000</v>
      </c>
      <c r="E25" s="12">
        <v>0</v>
      </c>
      <c r="F25" s="12">
        <v>752547</v>
      </c>
      <c r="G25" s="12">
        <v>21709288</v>
      </c>
      <c r="H25" s="12">
        <v>11748540</v>
      </c>
      <c r="I25" s="12">
        <v>9960748</v>
      </c>
      <c r="J25" s="12">
        <v>0</v>
      </c>
      <c r="K25" s="12">
        <v>0</v>
      </c>
      <c r="L25" s="12">
        <v>773259</v>
      </c>
    </row>
    <row r="26" spans="1:28" s="23" customFormat="1" ht="12.75">
      <c r="A26" s="21">
        <v>926</v>
      </c>
      <c r="B26" s="22" t="s">
        <v>32</v>
      </c>
      <c r="C26" s="22">
        <v>9479300</v>
      </c>
      <c r="D26" s="22">
        <v>5250300</v>
      </c>
      <c r="E26" s="22">
        <v>4229000</v>
      </c>
      <c r="F26" s="22">
        <v>138085</v>
      </c>
      <c r="G26" s="22">
        <v>9448635</v>
      </c>
      <c r="H26" s="22">
        <v>5207750</v>
      </c>
      <c r="I26" s="22">
        <v>4240885</v>
      </c>
      <c r="J26" s="22">
        <v>0</v>
      </c>
      <c r="K26" s="22">
        <v>0</v>
      </c>
      <c r="L26" s="22">
        <v>168750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12" ht="12.75">
      <c r="A27" s="24">
        <v>92604</v>
      </c>
      <c r="B27" s="12" t="s">
        <v>33</v>
      </c>
      <c r="C27" s="12">
        <v>9479300</v>
      </c>
      <c r="D27" s="12">
        <v>5250300</v>
      </c>
      <c r="E27" s="12">
        <v>4229000</v>
      </c>
      <c r="F27" s="12">
        <v>138085</v>
      </c>
      <c r="G27" s="12">
        <v>9448635</v>
      </c>
      <c r="H27" s="12">
        <v>5207750</v>
      </c>
      <c r="I27" s="12">
        <v>4240885</v>
      </c>
      <c r="J27" s="12">
        <v>0</v>
      </c>
      <c r="K27" s="12">
        <v>0</v>
      </c>
      <c r="L27" s="12">
        <v>168750</v>
      </c>
    </row>
    <row r="28" spans="1:12" ht="3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28" s="23" customFormat="1" ht="12.75">
      <c r="A29" s="13" t="s">
        <v>34</v>
      </c>
      <c r="B29" s="15"/>
      <c r="C29" s="27">
        <f aca="true" t="shared" si="2" ref="C29:L29">SUM(C31:C33)</f>
        <v>8388494</v>
      </c>
      <c r="D29" s="27">
        <f t="shared" si="2"/>
        <v>2218494</v>
      </c>
      <c r="E29" s="27">
        <f t="shared" si="2"/>
        <v>6170000</v>
      </c>
      <c r="F29" s="27">
        <f t="shared" si="2"/>
        <v>181278</v>
      </c>
      <c r="G29" s="27">
        <f t="shared" si="2"/>
        <v>8220260</v>
      </c>
      <c r="H29" s="27">
        <f t="shared" si="2"/>
        <v>6289800</v>
      </c>
      <c r="I29" s="27">
        <f t="shared" si="2"/>
        <v>1930460</v>
      </c>
      <c r="J29" s="27">
        <f t="shared" si="2"/>
        <v>0</v>
      </c>
      <c r="K29" s="27">
        <f t="shared" si="2"/>
        <v>0</v>
      </c>
      <c r="L29" s="27">
        <f t="shared" si="2"/>
        <v>349512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23" customFormat="1" ht="12.75">
      <c r="A30" s="21">
        <v>854</v>
      </c>
      <c r="B30" s="22" t="s">
        <v>28</v>
      </c>
      <c r="C30" s="22">
        <f aca="true" t="shared" si="3" ref="C30:L30">SUM(C31:C33)</f>
        <v>8388494</v>
      </c>
      <c r="D30" s="22">
        <f t="shared" si="3"/>
        <v>2218494</v>
      </c>
      <c r="E30" s="22">
        <f t="shared" si="3"/>
        <v>6170000</v>
      </c>
      <c r="F30" s="22">
        <f t="shared" si="3"/>
        <v>181278</v>
      </c>
      <c r="G30" s="22">
        <f t="shared" si="3"/>
        <v>8220260</v>
      </c>
      <c r="H30" s="22">
        <f t="shared" si="3"/>
        <v>6289800</v>
      </c>
      <c r="I30" s="22">
        <f t="shared" si="3"/>
        <v>1930460</v>
      </c>
      <c r="J30" s="22">
        <f t="shared" si="3"/>
        <v>0</v>
      </c>
      <c r="K30" s="22">
        <f t="shared" si="3"/>
        <v>0</v>
      </c>
      <c r="L30" s="22">
        <f t="shared" si="3"/>
        <v>349512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12" ht="12.75">
      <c r="A31" s="24">
        <v>85407</v>
      </c>
      <c r="B31" s="12" t="s">
        <v>35</v>
      </c>
      <c r="C31" s="12">
        <v>4540494</v>
      </c>
      <c r="D31" s="12">
        <v>640494</v>
      </c>
      <c r="E31" s="12">
        <v>3900000</v>
      </c>
      <c r="F31" s="12">
        <v>148278</v>
      </c>
      <c r="G31" s="12">
        <v>4522260</v>
      </c>
      <c r="H31" s="12">
        <v>3974970</v>
      </c>
      <c r="I31" s="12">
        <v>547290</v>
      </c>
      <c r="J31" s="12">
        <v>0</v>
      </c>
      <c r="K31" s="12">
        <v>0</v>
      </c>
      <c r="L31" s="12">
        <v>166512</v>
      </c>
    </row>
    <row r="32" spans="1:12" ht="12.75">
      <c r="A32" s="24">
        <v>85410</v>
      </c>
      <c r="B32" s="12" t="s">
        <v>36</v>
      </c>
      <c r="C32" s="12">
        <v>3138000</v>
      </c>
      <c r="D32" s="12">
        <v>1088000</v>
      </c>
      <c r="E32" s="12">
        <v>2050000</v>
      </c>
      <c r="F32" s="12">
        <v>0</v>
      </c>
      <c r="G32" s="12">
        <v>2988000</v>
      </c>
      <c r="H32" s="12">
        <v>1898830</v>
      </c>
      <c r="I32" s="12">
        <v>1089170</v>
      </c>
      <c r="J32" s="12">
        <v>0</v>
      </c>
      <c r="K32" s="12">
        <v>0</v>
      </c>
      <c r="L32" s="12">
        <v>150000</v>
      </c>
    </row>
    <row r="33" spans="1:12" ht="12.75">
      <c r="A33" s="24">
        <v>85417</v>
      </c>
      <c r="B33" s="12" t="s">
        <v>37</v>
      </c>
      <c r="C33" s="12">
        <v>710000</v>
      </c>
      <c r="D33" s="12">
        <v>490000</v>
      </c>
      <c r="E33" s="12">
        <v>220000</v>
      </c>
      <c r="F33" s="12">
        <v>33000</v>
      </c>
      <c r="G33" s="12">
        <v>710000</v>
      </c>
      <c r="H33" s="12">
        <v>416000</v>
      </c>
      <c r="I33" s="12">
        <v>294000</v>
      </c>
      <c r="J33" s="12">
        <v>0</v>
      </c>
      <c r="K33" s="12">
        <v>0</v>
      </c>
      <c r="L33" s="12">
        <v>33000</v>
      </c>
    </row>
    <row r="34" spans="1:12" ht="16.5">
      <c r="A34" s="35"/>
      <c r="B34" s="36" t="s">
        <v>38</v>
      </c>
      <c r="C34" s="37">
        <f aca="true" t="shared" si="4" ref="C34:L34">C14+C29</f>
        <v>483386203</v>
      </c>
      <c r="D34" s="37">
        <f t="shared" si="4"/>
        <v>397283128</v>
      </c>
      <c r="E34" s="37">
        <f t="shared" si="4"/>
        <v>86103075</v>
      </c>
      <c r="F34" s="37">
        <f t="shared" si="4"/>
        <v>2963366</v>
      </c>
      <c r="G34" s="37">
        <f t="shared" si="4"/>
        <v>482214560</v>
      </c>
      <c r="H34" s="37">
        <f t="shared" si="4"/>
        <v>145891537</v>
      </c>
      <c r="I34" s="37">
        <f t="shared" si="4"/>
        <v>336323023</v>
      </c>
      <c r="J34" s="37">
        <f t="shared" si="4"/>
        <v>164116</v>
      </c>
      <c r="K34" s="37">
        <f t="shared" si="4"/>
        <v>0</v>
      </c>
      <c r="L34" s="37">
        <f t="shared" si="4"/>
        <v>3970893</v>
      </c>
    </row>
  </sheetData>
  <mergeCells count="8">
    <mergeCell ref="K10:K11"/>
    <mergeCell ref="L10:L11"/>
    <mergeCell ref="A10:A11"/>
    <mergeCell ref="B10:B11"/>
    <mergeCell ref="F10:F11"/>
    <mergeCell ref="G10:G11"/>
    <mergeCell ref="C10:C11"/>
    <mergeCell ref="J10:J11"/>
  </mergeCells>
  <printOptions/>
  <pageMargins left="0.7086614173228347" right="0.4330708661417323" top="0.5905511811023623" bottom="0.5905511811023623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B33" sqref="B33"/>
    </sheetView>
  </sheetViews>
  <sheetFormatPr defaultColWidth="9.00390625" defaultRowHeight="12.75"/>
  <cols>
    <col min="1" max="1" width="7.125" style="5" customWidth="1"/>
    <col min="2" max="2" width="44.25390625" style="6" customWidth="1"/>
    <col min="3" max="3" width="14.75390625" style="7" customWidth="1"/>
    <col min="4" max="4" width="18.75390625" style="7" customWidth="1"/>
    <col min="5" max="5" width="18.125" style="7" customWidth="1"/>
    <col min="6" max="6" width="17.875" style="7" customWidth="1"/>
    <col min="7" max="7" width="18.75390625" style="7" customWidth="1"/>
    <col min="8" max="23" width="9.125" style="4" customWidth="1"/>
  </cols>
  <sheetData>
    <row r="1" spans="1:7" ht="14.25" customHeight="1">
      <c r="A1" s="58" t="s">
        <v>7</v>
      </c>
      <c r="B1" s="60" t="s">
        <v>8</v>
      </c>
      <c r="C1" s="56" t="s">
        <v>39</v>
      </c>
      <c r="D1" s="62" t="s">
        <v>40</v>
      </c>
      <c r="E1" s="62"/>
      <c r="F1" s="62"/>
      <c r="G1" s="62"/>
    </row>
    <row r="2" spans="1:7" ht="15" customHeight="1">
      <c r="A2" s="59"/>
      <c r="B2" s="61"/>
      <c r="C2" s="57"/>
      <c r="D2" s="31" t="s">
        <v>41</v>
      </c>
      <c r="E2" s="31" t="s">
        <v>42</v>
      </c>
      <c r="F2" s="31" t="s">
        <v>43</v>
      </c>
      <c r="G2" s="31" t="s">
        <v>44</v>
      </c>
    </row>
    <row r="3" spans="1:23" s="9" customFormat="1" ht="12.75">
      <c r="A3" s="32">
        <v>1</v>
      </c>
      <c r="B3" s="33">
        <v>2</v>
      </c>
      <c r="C3" s="34">
        <v>3</v>
      </c>
      <c r="D3" s="34">
        <v>4</v>
      </c>
      <c r="E3" s="34">
        <v>5</v>
      </c>
      <c r="F3" s="34">
        <v>6</v>
      </c>
      <c r="G3" s="34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7" ht="3" customHeight="1">
      <c r="A4" s="10"/>
      <c r="B4" s="11"/>
      <c r="C4" s="12"/>
      <c r="D4" s="12"/>
      <c r="E4" s="12"/>
      <c r="F4" s="12"/>
      <c r="G4" s="12"/>
    </row>
    <row r="5" spans="1:23" s="17" customFormat="1" ht="12.75">
      <c r="A5" s="13" t="s">
        <v>20</v>
      </c>
      <c r="B5" s="14"/>
      <c r="C5" s="15">
        <f>C6+C9+C11</f>
        <v>6300300</v>
      </c>
      <c r="D5" s="22">
        <v>0</v>
      </c>
      <c r="E5" s="15">
        <f>E6+E9+E11</f>
        <v>5648300</v>
      </c>
      <c r="F5" s="15">
        <f>F6+F9+F11</f>
        <v>252000</v>
      </c>
      <c r="G5" s="15">
        <f>G6+G9+G11</f>
        <v>400000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3" customFormat="1" ht="12.75">
      <c r="A6" s="21">
        <v>700</v>
      </c>
      <c r="B6" s="22" t="s">
        <v>25</v>
      </c>
      <c r="C6" s="22">
        <f>SUM(C7:C8)</f>
        <v>2622300</v>
      </c>
      <c r="D6" s="22">
        <v>0</v>
      </c>
      <c r="E6" s="22">
        <f>SUM(E7:E8)</f>
        <v>2370300</v>
      </c>
      <c r="F6" s="22">
        <v>252000</v>
      </c>
      <c r="G6" s="22"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38" customFormat="1" ht="12.75">
      <c r="A7" s="24">
        <v>70001</v>
      </c>
      <c r="B7" s="12" t="s">
        <v>26</v>
      </c>
      <c r="C7" s="12">
        <v>2132300</v>
      </c>
      <c r="D7" s="12">
        <v>0</v>
      </c>
      <c r="E7" s="12">
        <v>2132300</v>
      </c>
      <c r="F7" s="12">
        <v>0</v>
      </c>
      <c r="G7" s="12"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38" customFormat="1" ht="12.75">
      <c r="A8" s="24">
        <v>70005</v>
      </c>
      <c r="B8" s="12" t="s">
        <v>27</v>
      </c>
      <c r="C8" s="12">
        <v>490000</v>
      </c>
      <c r="D8" s="12">
        <v>0</v>
      </c>
      <c r="E8" s="12">
        <v>238000</v>
      </c>
      <c r="F8" s="12">
        <v>252000</v>
      </c>
      <c r="G8" s="12"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23" customFormat="1" ht="12.75">
      <c r="A9" s="21">
        <v>900</v>
      </c>
      <c r="B9" s="22" t="s">
        <v>30</v>
      </c>
      <c r="C9" s="22">
        <v>700000</v>
      </c>
      <c r="D9" s="22">
        <v>0</v>
      </c>
      <c r="E9" s="22">
        <v>300000</v>
      </c>
      <c r="F9" s="22">
        <v>0</v>
      </c>
      <c r="G9" s="22">
        <v>400000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38" customFormat="1" ht="12.75">
      <c r="A10" s="24">
        <v>90017</v>
      </c>
      <c r="B10" s="12" t="s">
        <v>31</v>
      </c>
      <c r="C10" s="12">
        <v>700000</v>
      </c>
      <c r="D10" s="12">
        <v>0</v>
      </c>
      <c r="E10" s="12">
        <v>300000</v>
      </c>
      <c r="F10" s="12">
        <v>0</v>
      </c>
      <c r="G10" s="12">
        <v>400000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23" customFormat="1" ht="12.75">
      <c r="A11" s="21">
        <v>926</v>
      </c>
      <c r="B11" s="22" t="s">
        <v>32</v>
      </c>
      <c r="C11" s="22">
        <v>2978000</v>
      </c>
      <c r="D11" s="22">
        <v>0</v>
      </c>
      <c r="E11" s="22">
        <v>2978000</v>
      </c>
      <c r="F11" s="22">
        <v>0</v>
      </c>
      <c r="G11" s="22"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38" customFormat="1" ht="12.75">
      <c r="A12" s="24">
        <v>92604</v>
      </c>
      <c r="B12" s="12" t="s">
        <v>33</v>
      </c>
      <c r="C12" s="12">
        <v>2978000</v>
      </c>
      <c r="D12" s="12">
        <v>0</v>
      </c>
      <c r="E12" s="12">
        <v>2978000</v>
      </c>
      <c r="F12" s="12">
        <v>0</v>
      </c>
      <c r="G12" s="12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7" ht="3" customHeight="1">
      <c r="A13" s="25"/>
      <c r="B13" s="26"/>
      <c r="C13" s="39">
        <v>0</v>
      </c>
      <c r="D13" s="15">
        <v>0</v>
      </c>
      <c r="E13" s="39">
        <v>0</v>
      </c>
      <c r="F13" s="39">
        <v>0</v>
      </c>
      <c r="G13" s="26"/>
    </row>
    <row r="14" spans="1:23" s="23" customFormat="1" ht="12.75">
      <c r="A14" s="13" t="s">
        <v>34</v>
      </c>
      <c r="B14" s="15"/>
      <c r="C14" s="27">
        <v>1400000</v>
      </c>
      <c r="D14" s="27">
        <v>0</v>
      </c>
      <c r="E14" s="27">
        <v>1400000</v>
      </c>
      <c r="F14" s="27">
        <v>0</v>
      </c>
      <c r="G14" s="27">
        <f>SUM(G15:G16)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23" customFormat="1" ht="12.75">
      <c r="A15" s="21">
        <v>854</v>
      </c>
      <c r="B15" s="22" t="s">
        <v>28</v>
      </c>
      <c r="C15" s="22">
        <v>1400000</v>
      </c>
      <c r="D15" s="22">
        <v>0</v>
      </c>
      <c r="E15" s="22">
        <v>1400000</v>
      </c>
      <c r="F15" s="22">
        <v>0</v>
      </c>
      <c r="G15" s="22"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38" customFormat="1" ht="12.75">
      <c r="A16" s="24">
        <v>85407</v>
      </c>
      <c r="B16" s="12" t="s">
        <v>35</v>
      </c>
      <c r="C16" s="12">
        <v>1400000</v>
      </c>
      <c r="D16" s="12">
        <v>0</v>
      </c>
      <c r="E16" s="12">
        <v>1400000</v>
      </c>
      <c r="F16" s="12">
        <v>0</v>
      </c>
      <c r="G16" s="12"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7" ht="12.75">
      <c r="A17" s="10"/>
      <c r="B17" s="11" t="s">
        <v>38</v>
      </c>
      <c r="C17" s="12">
        <f>C5+C14</f>
        <v>7700300</v>
      </c>
      <c r="D17" s="12">
        <f>D5+D14</f>
        <v>0</v>
      </c>
      <c r="E17" s="12">
        <f>E5+E14</f>
        <v>7048300</v>
      </c>
      <c r="F17" s="12">
        <f>F5+F14</f>
        <v>252000</v>
      </c>
      <c r="G17" s="12">
        <f>G5+G14</f>
        <v>400000</v>
      </c>
    </row>
  </sheetData>
  <mergeCells count="4">
    <mergeCell ref="A1:A2"/>
    <mergeCell ref="B1:B2"/>
    <mergeCell ref="C1:C2"/>
    <mergeCell ref="D1:G1"/>
  </mergeCells>
  <printOptions/>
  <pageMargins left="0.86" right="0.4330708661417323" top="0.9" bottom="0.5905511811023623" header="0.35433070866141736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E18" sqref="E18"/>
    </sheetView>
  </sheetViews>
  <sheetFormatPr defaultColWidth="9.00390625" defaultRowHeight="12.75"/>
  <cols>
    <col min="2" max="2" width="24.375" style="0" customWidth="1"/>
    <col min="3" max="3" width="9.875" style="0" customWidth="1"/>
    <col min="4" max="4" width="10.25390625" style="0" customWidth="1"/>
    <col min="6" max="6" width="10.75390625" style="0" customWidth="1"/>
    <col min="7" max="7" width="9.75390625" style="0" customWidth="1"/>
    <col min="10" max="10" width="10.125" style="0" customWidth="1"/>
    <col min="13" max="14" width="9.75390625" style="0" customWidth="1"/>
  </cols>
  <sheetData>
    <row r="2" spans="3:12" s="40" customFormat="1" ht="12.75">
      <c r="C2" s="41" t="s">
        <v>45</v>
      </c>
      <c r="D2" s="63" t="s">
        <v>10</v>
      </c>
      <c r="E2" s="63"/>
      <c r="F2" s="41" t="s">
        <v>46</v>
      </c>
      <c r="G2" s="42" t="s">
        <v>10</v>
      </c>
      <c r="H2" s="42"/>
      <c r="I2" s="41" t="s">
        <v>47</v>
      </c>
      <c r="J2" s="41" t="s">
        <v>48</v>
      </c>
      <c r="K2" s="41" t="s">
        <v>47</v>
      </c>
      <c r="L2" s="40" t="s">
        <v>10</v>
      </c>
    </row>
    <row r="3" spans="1:15" s="16" customFormat="1" ht="16.5" customHeight="1">
      <c r="A3" s="43" t="s">
        <v>49</v>
      </c>
      <c r="B3" s="16" t="s">
        <v>50</v>
      </c>
      <c r="C3" s="43" t="s">
        <v>51</v>
      </c>
      <c r="D3" s="64" t="s">
        <v>16</v>
      </c>
      <c r="E3" s="64" t="s">
        <v>52</v>
      </c>
      <c r="F3" s="65" t="s">
        <v>53</v>
      </c>
      <c r="G3" s="64" t="s">
        <v>54</v>
      </c>
      <c r="H3" s="64" t="s">
        <v>19</v>
      </c>
      <c r="I3" s="65" t="s">
        <v>55</v>
      </c>
      <c r="J3" s="65" t="s">
        <v>56</v>
      </c>
      <c r="K3" s="65" t="s">
        <v>57</v>
      </c>
      <c r="L3" s="64" t="s">
        <v>14</v>
      </c>
      <c r="M3" s="66" t="s">
        <v>58</v>
      </c>
      <c r="N3" s="66"/>
      <c r="O3" s="66"/>
    </row>
    <row r="4" spans="1:15" s="16" customFormat="1" ht="35.25" customHeight="1">
      <c r="A4" s="45" t="s">
        <v>59</v>
      </c>
      <c r="D4" s="64"/>
      <c r="E4" s="64"/>
      <c r="F4" s="65"/>
      <c r="G4" s="64"/>
      <c r="H4" s="64"/>
      <c r="I4" s="65"/>
      <c r="J4" s="65"/>
      <c r="K4" s="65"/>
      <c r="L4" s="64"/>
      <c r="M4" s="44" t="s">
        <v>60</v>
      </c>
      <c r="N4" s="44" t="s">
        <v>61</v>
      </c>
      <c r="O4" s="46" t="s">
        <v>62</v>
      </c>
    </row>
    <row r="5" spans="1:15" s="16" customFormat="1" ht="12.7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</row>
    <row r="6" spans="1:15" s="4" customFormat="1" ht="3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42" customFormat="1" ht="18.75" customHeight="1">
      <c r="A7" s="42" t="s">
        <v>34</v>
      </c>
      <c r="C7" s="22">
        <v>2642923</v>
      </c>
      <c r="D7" s="22">
        <v>2642923</v>
      </c>
      <c r="E7" s="22">
        <v>0</v>
      </c>
      <c r="F7" s="22">
        <v>2642923</v>
      </c>
      <c r="G7" s="22">
        <v>952577</v>
      </c>
      <c r="H7" s="22">
        <v>1690346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5" s="42" customFormat="1" ht="18" customHeight="1">
      <c r="A8" s="48">
        <v>801</v>
      </c>
      <c r="B8" s="42" t="s">
        <v>63</v>
      </c>
      <c r="C8" s="22">
        <v>2642923</v>
      </c>
      <c r="D8" s="22">
        <v>2642923</v>
      </c>
      <c r="E8" s="22">
        <v>0</v>
      </c>
      <c r="F8" s="22">
        <v>2642923</v>
      </c>
      <c r="G8" s="22">
        <v>952577</v>
      </c>
      <c r="H8" s="22">
        <v>1690346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1:15" s="50" customFormat="1" ht="18" customHeight="1">
      <c r="A9" s="49">
        <v>80197</v>
      </c>
      <c r="B9" s="50" t="s">
        <v>64</v>
      </c>
      <c r="C9" s="12">
        <v>2642923</v>
      </c>
      <c r="D9" s="12">
        <v>2642923</v>
      </c>
      <c r="E9" s="12">
        <v>0</v>
      </c>
      <c r="F9" s="12">
        <v>2642923</v>
      </c>
      <c r="G9" s="12">
        <v>952577</v>
      </c>
      <c r="H9" s="12">
        <v>1690346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s="51" customFormat="1" ht="16.5" customHeight="1">
      <c r="A10" s="66" t="s">
        <v>65</v>
      </c>
      <c r="B10" s="66"/>
      <c r="C10" s="27">
        <v>2642923</v>
      </c>
      <c r="D10" s="27">
        <v>2642923</v>
      </c>
      <c r="E10" s="27">
        <v>0</v>
      </c>
      <c r="F10" s="27">
        <v>2642923</v>
      </c>
      <c r="G10" s="27">
        <v>952577</v>
      </c>
      <c r="H10" s="27">
        <v>1690346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</sheetData>
  <mergeCells count="12">
    <mergeCell ref="A10:B10"/>
    <mergeCell ref="L3:L4"/>
    <mergeCell ref="M3:O3"/>
    <mergeCell ref="F3:F4"/>
    <mergeCell ref="K3:K4"/>
    <mergeCell ref="D2:E2"/>
    <mergeCell ref="H3:H4"/>
    <mergeCell ref="I3:I4"/>
    <mergeCell ref="J3:J4"/>
    <mergeCell ref="D3:D4"/>
    <mergeCell ref="E3:E4"/>
    <mergeCell ref="G3:G4"/>
  </mergeCells>
  <printOptions horizontalCentered="1"/>
  <pageMargins left="0.4724409448818898" right="0.4724409448818898" top="1.1811023622047245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showGridLines="0" tabSelected="1" zoomScale="90" zoomScaleNormal="90" workbookViewId="0" topLeftCell="A1">
      <selection activeCell="B18" sqref="B18"/>
    </sheetView>
  </sheetViews>
  <sheetFormatPr defaultColWidth="9.00390625" defaultRowHeight="12.75"/>
  <cols>
    <col min="1" max="1" width="6.00390625" style="4" customWidth="1"/>
    <col min="2" max="2" width="47.00390625" style="4" customWidth="1"/>
    <col min="3" max="3" width="12.875" style="4" customWidth="1"/>
    <col min="4" max="4" width="13.125" style="4" customWidth="1"/>
    <col min="5" max="5" width="9.125" style="4" customWidth="1"/>
    <col min="6" max="6" width="15.25390625" style="4" customWidth="1"/>
    <col min="7" max="7" width="11.375" style="4" customWidth="1"/>
    <col min="8" max="8" width="9.125" style="4" customWidth="1"/>
    <col min="9" max="9" width="12.25390625" style="4" customWidth="1"/>
    <col min="10" max="16384" width="9.125" style="4" customWidth="1"/>
  </cols>
  <sheetData>
    <row r="2" spans="1:9" s="16" customFormat="1" ht="12.75">
      <c r="A2" s="67" t="s">
        <v>66</v>
      </c>
      <c r="B2" s="70" t="s">
        <v>67</v>
      </c>
      <c r="C2" s="67" t="s">
        <v>68</v>
      </c>
      <c r="D2" s="70" t="s">
        <v>45</v>
      </c>
      <c r="E2" s="41" t="s">
        <v>69</v>
      </c>
      <c r="F2" s="42" t="s">
        <v>70</v>
      </c>
      <c r="G2" s="42"/>
      <c r="H2" s="42"/>
      <c r="I2" s="67" t="s">
        <v>71</v>
      </c>
    </row>
    <row r="3" spans="1:9" s="16" customFormat="1" ht="38.25" customHeight="1">
      <c r="A3" s="68"/>
      <c r="B3" s="71"/>
      <c r="C3" s="69"/>
      <c r="D3" s="71"/>
      <c r="E3" s="53" t="s">
        <v>51</v>
      </c>
      <c r="F3" s="52" t="s">
        <v>18</v>
      </c>
      <c r="G3" s="54" t="s">
        <v>39</v>
      </c>
      <c r="H3" s="54" t="s">
        <v>72</v>
      </c>
      <c r="I3" s="68"/>
    </row>
    <row r="4" spans="1:9" s="16" customFormat="1" ht="12.7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</row>
    <row r="5" spans="1:9" s="42" customFormat="1" ht="12.75">
      <c r="A5" s="48" t="s">
        <v>20</v>
      </c>
      <c r="C5" s="22">
        <f aca="true" t="shared" si="0" ref="C5:I5">C6+C9+C11</f>
        <v>130517</v>
      </c>
      <c r="D5" s="22">
        <f t="shared" si="0"/>
        <v>3214502</v>
      </c>
      <c r="E5" s="22">
        <f t="shared" si="0"/>
        <v>3233489</v>
      </c>
      <c r="F5" s="22">
        <f t="shared" si="0"/>
        <v>187284</v>
      </c>
      <c r="G5" s="22">
        <f t="shared" si="0"/>
        <v>0</v>
      </c>
      <c r="H5" s="22">
        <f t="shared" si="0"/>
        <v>3046205</v>
      </c>
      <c r="I5" s="22">
        <f t="shared" si="0"/>
        <v>111530</v>
      </c>
    </row>
    <row r="6" spans="1:9" s="42" customFormat="1" ht="12.75">
      <c r="A6" s="42">
        <v>801</v>
      </c>
      <c r="B6" s="42" t="s">
        <v>73</v>
      </c>
      <c r="C6" s="22">
        <f aca="true" t="shared" si="1" ref="C6:I6">C7+C8</f>
        <v>122050</v>
      </c>
      <c r="D6" s="22">
        <f t="shared" si="1"/>
        <v>3155889</v>
      </c>
      <c r="E6" s="22">
        <f t="shared" si="1"/>
        <v>3173109</v>
      </c>
      <c r="F6" s="22">
        <f t="shared" si="1"/>
        <v>187284</v>
      </c>
      <c r="G6" s="22">
        <f t="shared" si="1"/>
        <v>0</v>
      </c>
      <c r="H6" s="22">
        <f t="shared" si="1"/>
        <v>2985825</v>
      </c>
      <c r="I6" s="22">
        <f t="shared" si="1"/>
        <v>104830</v>
      </c>
    </row>
    <row r="7" spans="1:9" s="50" customFormat="1" ht="12.75">
      <c r="A7" s="50">
        <v>80101</v>
      </c>
      <c r="B7" s="50" t="s">
        <v>74</v>
      </c>
      <c r="C7" s="12">
        <v>112480</v>
      </c>
      <c r="D7" s="12">
        <v>2722137</v>
      </c>
      <c r="E7" s="12">
        <v>2739303</v>
      </c>
      <c r="F7" s="12">
        <v>187284</v>
      </c>
      <c r="G7" s="12">
        <v>0</v>
      </c>
      <c r="H7" s="12">
        <v>2552019</v>
      </c>
      <c r="I7" s="12">
        <v>95314</v>
      </c>
    </row>
    <row r="8" spans="1:9" s="50" customFormat="1" ht="12.75">
      <c r="A8" s="50">
        <v>80110</v>
      </c>
      <c r="B8" s="50" t="s">
        <v>75</v>
      </c>
      <c r="C8" s="12">
        <v>9570</v>
      </c>
      <c r="D8" s="12">
        <v>433752</v>
      </c>
      <c r="E8" s="12">
        <v>433806</v>
      </c>
      <c r="F8" s="12">
        <v>0</v>
      </c>
      <c r="G8" s="12">
        <v>0</v>
      </c>
      <c r="H8" s="12">
        <v>433806</v>
      </c>
      <c r="I8" s="12">
        <v>9516</v>
      </c>
    </row>
    <row r="9" spans="1:9" s="42" customFormat="1" ht="12.75">
      <c r="A9" s="42">
        <v>853</v>
      </c>
      <c r="B9" s="42" t="s">
        <v>76</v>
      </c>
      <c r="C9" s="22">
        <v>1468</v>
      </c>
      <c r="D9" s="22">
        <v>31575</v>
      </c>
      <c r="E9" s="22">
        <v>30880</v>
      </c>
      <c r="F9" s="22">
        <v>0</v>
      </c>
      <c r="G9" s="22">
        <v>0</v>
      </c>
      <c r="H9" s="22">
        <v>30880</v>
      </c>
      <c r="I9" s="22">
        <v>2163</v>
      </c>
    </row>
    <row r="10" spans="1:9" s="50" customFormat="1" ht="12.75">
      <c r="A10" s="50">
        <v>85319</v>
      </c>
      <c r="B10" s="50" t="s">
        <v>77</v>
      </c>
      <c r="C10" s="12">
        <v>1468</v>
      </c>
      <c r="D10" s="12">
        <v>31575</v>
      </c>
      <c r="E10" s="12">
        <v>30880</v>
      </c>
      <c r="F10" s="12">
        <v>0</v>
      </c>
      <c r="G10" s="12">
        <v>0</v>
      </c>
      <c r="H10" s="12">
        <v>30880</v>
      </c>
      <c r="I10" s="12">
        <v>2163</v>
      </c>
    </row>
    <row r="11" spans="1:9" s="42" customFormat="1" ht="12.75">
      <c r="A11" s="42">
        <v>854</v>
      </c>
      <c r="B11" s="42" t="s">
        <v>28</v>
      </c>
      <c r="C11" s="22">
        <v>6999</v>
      </c>
      <c r="D11" s="22">
        <v>27038</v>
      </c>
      <c r="E11" s="22">
        <v>29500</v>
      </c>
      <c r="F11" s="22">
        <v>0</v>
      </c>
      <c r="G11" s="22">
        <v>0</v>
      </c>
      <c r="H11" s="22">
        <v>29500</v>
      </c>
      <c r="I11" s="22">
        <v>4537</v>
      </c>
    </row>
    <row r="12" spans="1:9" s="50" customFormat="1" ht="12.75">
      <c r="A12" s="50">
        <v>85405</v>
      </c>
      <c r="B12" s="50" t="s">
        <v>78</v>
      </c>
      <c r="C12" s="12">
        <v>6999</v>
      </c>
      <c r="D12" s="12">
        <v>27038</v>
      </c>
      <c r="E12" s="12">
        <v>29500</v>
      </c>
      <c r="F12" s="12">
        <v>0</v>
      </c>
      <c r="G12" s="12">
        <v>0</v>
      </c>
      <c r="H12" s="12">
        <v>29500</v>
      </c>
      <c r="I12" s="12">
        <v>4537</v>
      </c>
    </row>
    <row r="13" spans="1:9" s="42" customFormat="1" ht="12.75">
      <c r="A13" s="48" t="s">
        <v>34</v>
      </c>
      <c r="C13" s="22">
        <f aca="true" t="shared" si="2" ref="C13:I13">C14+C16+C26+C29</f>
        <v>815363</v>
      </c>
      <c r="D13" s="22">
        <f t="shared" si="2"/>
        <v>12792557</v>
      </c>
      <c r="E13" s="22">
        <f t="shared" si="2"/>
        <v>13263117</v>
      </c>
      <c r="F13" s="22">
        <f t="shared" si="2"/>
        <v>91130</v>
      </c>
      <c r="G13" s="22">
        <f t="shared" si="2"/>
        <v>0</v>
      </c>
      <c r="H13" s="22">
        <f t="shared" si="2"/>
        <v>13171987</v>
      </c>
      <c r="I13" s="22">
        <f t="shared" si="2"/>
        <v>344803</v>
      </c>
    </row>
    <row r="14" spans="1:9" s="42" customFormat="1" ht="12.75">
      <c r="A14" s="42">
        <v>600</v>
      </c>
      <c r="B14" s="42" t="s">
        <v>23</v>
      </c>
      <c r="C14" s="22">
        <v>698288</v>
      </c>
      <c r="D14" s="22">
        <v>7550000</v>
      </c>
      <c r="E14" s="22">
        <v>8000000</v>
      </c>
      <c r="F14" s="22">
        <v>0</v>
      </c>
      <c r="G14" s="22">
        <v>0</v>
      </c>
      <c r="H14" s="22">
        <v>8000000</v>
      </c>
      <c r="I14" s="22">
        <v>248288</v>
      </c>
    </row>
    <row r="15" spans="1:9" s="50" customFormat="1" ht="27" customHeight="1">
      <c r="A15" s="50">
        <v>60015</v>
      </c>
      <c r="B15" s="55" t="s">
        <v>79</v>
      </c>
      <c r="C15" s="12">
        <v>698288</v>
      </c>
      <c r="D15" s="12">
        <v>7550000</v>
      </c>
      <c r="E15" s="12">
        <v>8000000</v>
      </c>
      <c r="F15" s="12">
        <v>0</v>
      </c>
      <c r="G15" s="12">
        <v>0</v>
      </c>
      <c r="H15" s="12">
        <v>8000000</v>
      </c>
      <c r="I15" s="12">
        <v>248288</v>
      </c>
    </row>
    <row r="16" spans="1:9" s="42" customFormat="1" ht="12.75">
      <c r="A16" s="42">
        <v>801</v>
      </c>
      <c r="B16" s="42" t="s">
        <v>73</v>
      </c>
      <c r="C16" s="22">
        <f aca="true" t="shared" si="3" ref="C16:I16">SUM(C17:C25)</f>
        <v>42348</v>
      </c>
      <c r="D16" s="22">
        <f t="shared" si="3"/>
        <v>3732857</v>
      </c>
      <c r="E16" s="22">
        <f t="shared" si="3"/>
        <v>3733456</v>
      </c>
      <c r="F16" s="22">
        <f t="shared" si="3"/>
        <v>42130</v>
      </c>
      <c r="G16" s="22">
        <f t="shared" si="3"/>
        <v>0</v>
      </c>
      <c r="H16" s="22">
        <f t="shared" si="3"/>
        <v>3691326</v>
      </c>
      <c r="I16" s="22">
        <f t="shared" si="3"/>
        <v>41749</v>
      </c>
    </row>
    <row r="17" spans="1:9" s="50" customFormat="1" ht="12.75">
      <c r="A17" s="50">
        <v>80102</v>
      </c>
      <c r="B17" s="50" t="s">
        <v>80</v>
      </c>
      <c r="C17" s="12">
        <v>897</v>
      </c>
      <c r="D17" s="12">
        <v>64437</v>
      </c>
      <c r="E17" s="12">
        <v>64487</v>
      </c>
      <c r="F17" s="12">
        <v>0</v>
      </c>
      <c r="G17" s="12">
        <v>0</v>
      </c>
      <c r="H17" s="12">
        <v>64487</v>
      </c>
      <c r="I17" s="12">
        <v>847</v>
      </c>
    </row>
    <row r="18" spans="1:9" s="50" customFormat="1" ht="12.75">
      <c r="A18" s="50">
        <v>80111</v>
      </c>
      <c r="B18" s="50" t="s">
        <v>81</v>
      </c>
      <c r="C18" s="12">
        <v>0</v>
      </c>
      <c r="D18" s="12">
        <v>630</v>
      </c>
      <c r="E18" s="12">
        <v>630</v>
      </c>
      <c r="F18" s="12">
        <v>0</v>
      </c>
      <c r="G18" s="12">
        <v>0</v>
      </c>
      <c r="H18" s="12">
        <v>630</v>
      </c>
      <c r="I18" s="12">
        <v>0</v>
      </c>
    </row>
    <row r="19" spans="1:9" s="50" customFormat="1" ht="12.75">
      <c r="A19" s="50">
        <v>80114</v>
      </c>
      <c r="B19" s="50" t="s">
        <v>82</v>
      </c>
      <c r="C19" s="12">
        <v>13000</v>
      </c>
      <c r="D19" s="12">
        <v>766000</v>
      </c>
      <c r="E19" s="12">
        <v>766000</v>
      </c>
      <c r="F19" s="12">
        <v>0</v>
      </c>
      <c r="G19" s="12">
        <v>0</v>
      </c>
      <c r="H19" s="12">
        <v>766000</v>
      </c>
      <c r="I19" s="12">
        <v>13000</v>
      </c>
    </row>
    <row r="20" spans="1:9" s="50" customFormat="1" ht="12.75">
      <c r="A20" s="50">
        <v>80120</v>
      </c>
      <c r="B20" s="50" t="s">
        <v>83</v>
      </c>
      <c r="C20" s="12">
        <v>4815</v>
      </c>
      <c r="D20" s="12">
        <v>844586</v>
      </c>
      <c r="E20" s="12">
        <v>845456</v>
      </c>
      <c r="F20" s="12">
        <v>0</v>
      </c>
      <c r="G20" s="12">
        <v>0</v>
      </c>
      <c r="H20" s="12">
        <v>845456</v>
      </c>
      <c r="I20" s="12">
        <v>3945</v>
      </c>
    </row>
    <row r="21" spans="1:9" s="50" customFormat="1" ht="12.75">
      <c r="A21" s="50">
        <v>80130</v>
      </c>
      <c r="B21" s="50" t="s">
        <v>84</v>
      </c>
      <c r="C21" s="12">
        <v>1545</v>
      </c>
      <c r="D21" s="12">
        <v>1186644</v>
      </c>
      <c r="E21" s="12">
        <v>1185623</v>
      </c>
      <c r="F21" s="12">
        <v>3000</v>
      </c>
      <c r="G21" s="12">
        <v>0</v>
      </c>
      <c r="H21" s="12">
        <v>1182623</v>
      </c>
      <c r="I21" s="12">
        <v>2566</v>
      </c>
    </row>
    <row r="22" spans="1:9" s="50" customFormat="1" ht="12.75">
      <c r="A22" s="50">
        <v>80132</v>
      </c>
      <c r="B22" s="50" t="s">
        <v>85</v>
      </c>
      <c r="C22" s="12">
        <v>947</v>
      </c>
      <c r="D22" s="12">
        <v>49600</v>
      </c>
      <c r="E22" s="12">
        <v>49700</v>
      </c>
      <c r="F22" s="12">
        <v>0</v>
      </c>
      <c r="G22" s="12">
        <v>0</v>
      </c>
      <c r="H22" s="12">
        <v>49700</v>
      </c>
      <c r="I22" s="12">
        <v>847</v>
      </c>
    </row>
    <row r="23" spans="1:9" s="50" customFormat="1" ht="12.75">
      <c r="A23" s="50">
        <v>80134</v>
      </c>
      <c r="B23" s="50" t="s">
        <v>86</v>
      </c>
      <c r="C23" s="12">
        <v>0</v>
      </c>
      <c r="D23" s="12">
        <v>17000</v>
      </c>
      <c r="E23" s="12">
        <v>17000</v>
      </c>
      <c r="F23" s="12">
        <v>0</v>
      </c>
      <c r="G23" s="12">
        <v>0</v>
      </c>
      <c r="H23" s="12">
        <v>17000</v>
      </c>
      <c r="I23" s="12">
        <v>0</v>
      </c>
    </row>
    <row r="24" spans="1:9" s="50" customFormat="1" ht="25.5">
      <c r="A24" s="50">
        <v>80140</v>
      </c>
      <c r="B24" s="55" t="s">
        <v>87</v>
      </c>
      <c r="C24" s="12">
        <v>21144</v>
      </c>
      <c r="D24" s="12">
        <v>769600</v>
      </c>
      <c r="E24" s="12">
        <v>770200</v>
      </c>
      <c r="F24" s="12">
        <v>39130</v>
      </c>
      <c r="G24" s="12">
        <v>0</v>
      </c>
      <c r="H24" s="12">
        <v>731070</v>
      </c>
      <c r="I24" s="12">
        <v>20544</v>
      </c>
    </row>
    <row r="25" spans="1:9" s="50" customFormat="1" ht="12.75">
      <c r="A25" s="50">
        <v>80143</v>
      </c>
      <c r="B25" s="50" t="s">
        <v>88</v>
      </c>
      <c r="C25" s="12">
        <v>0</v>
      </c>
      <c r="D25" s="12">
        <v>34360</v>
      </c>
      <c r="E25" s="12">
        <v>34360</v>
      </c>
      <c r="F25" s="12">
        <v>0</v>
      </c>
      <c r="G25" s="12">
        <v>0</v>
      </c>
      <c r="H25" s="12">
        <v>34360</v>
      </c>
      <c r="I25" s="12">
        <v>0</v>
      </c>
    </row>
    <row r="26" spans="1:9" s="42" customFormat="1" ht="12.75">
      <c r="A26" s="42">
        <v>853</v>
      </c>
      <c r="B26" s="42" t="s">
        <v>76</v>
      </c>
      <c r="C26" s="22">
        <f aca="true" t="shared" si="4" ref="C26:I26">SUM(C27:C28)</f>
        <v>33483</v>
      </c>
      <c r="D26" s="22">
        <f t="shared" si="4"/>
        <v>1166890</v>
      </c>
      <c r="E26" s="22">
        <f t="shared" si="4"/>
        <v>1170611</v>
      </c>
      <c r="F26" s="22">
        <f t="shared" si="4"/>
        <v>49000</v>
      </c>
      <c r="G26" s="22">
        <f t="shared" si="4"/>
        <v>0</v>
      </c>
      <c r="H26" s="22">
        <f t="shared" si="4"/>
        <v>1121611</v>
      </c>
      <c r="I26" s="22">
        <f t="shared" si="4"/>
        <v>29762</v>
      </c>
    </row>
    <row r="27" spans="1:9" s="50" customFormat="1" ht="12.75">
      <c r="A27" s="50">
        <v>85301</v>
      </c>
      <c r="B27" s="50" t="s">
        <v>89</v>
      </c>
      <c r="C27" s="12">
        <v>7768</v>
      </c>
      <c r="D27" s="12">
        <v>20366</v>
      </c>
      <c r="E27" s="12">
        <v>23185</v>
      </c>
      <c r="F27" s="12">
        <v>0</v>
      </c>
      <c r="G27" s="12">
        <v>0</v>
      </c>
      <c r="H27" s="12">
        <v>23185</v>
      </c>
      <c r="I27" s="12">
        <v>4949</v>
      </c>
    </row>
    <row r="28" spans="1:9" s="50" customFormat="1" ht="12.75">
      <c r="A28" s="50">
        <v>85302</v>
      </c>
      <c r="B28" s="50" t="s">
        <v>90</v>
      </c>
      <c r="C28" s="12">
        <v>25715</v>
      </c>
      <c r="D28" s="12">
        <v>1146524</v>
      </c>
      <c r="E28" s="12">
        <v>1147426</v>
      </c>
      <c r="F28" s="12">
        <v>49000</v>
      </c>
      <c r="G28" s="12">
        <v>0</v>
      </c>
      <c r="H28" s="12">
        <v>1098426</v>
      </c>
      <c r="I28" s="12">
        <v>24813</v>
      </c>
    </row>
    <row r="29" spans="1:9" s="42" customFormat="1" ht="12.75">
      <c r="A29" s="42">
        <v>854</v>
      </c>
      <c r="B29" s="42" t="s">
        <v>28</v>
      </c>
      <c r="C29" s="22">
        <f aca="true" t="shared" si="5" ref="C29:I29">SUM(C30:C31)</f>
        <v>41244</v>
      </c>
      <c r="D29" s="22">
        <f t="shared" si="5"/>
        <v>342810</v>
      </c>
      <c r="E29" s="22">
        <f t="shared" si="5"/>
        <v>359050</v>
      </c>
      <c r="F29" s="22">
        <f t="shared" si="5"/>
        <v>0</v>
      </c>
      <c r="G29" s="22">
        <f t="shared" si="5"/>
        <v>0</v>
      </c>
      <c r="H29" s="22">
        <f t="shared" si="5"/>
        <v>359050</v>
      </c>
      <c r="I29" s="22">
        <f t="shared" si="5"/>
        <v>25004</v>
      </c>
    </row>
    <row r="30" spans="1:9" s="50" customFormat="1" ht="12.75">
      <c r="A30" s="50">
        <v>85403</v>
      </c>
      <c r="B30" s="50" t="s">
        <v>91</v>
      </c>
      <c r="C30" s="12">
        <v>41244</v>
      </c>
      <c r="D30" s="12">
        <v>332510</v>
      </c>
      <c r="E30" s="12">
        <v>348750</v>
      </c>
      <c r="F30" s="12">
        <v>0</v>
      </c>
      <c r="G30" s="12">
        <v>0</v>
      </c>
      <c r="H30" s="12">
        <v>348750</v>
      </c>
      <c r="I30" s="12">
        <v>25004</v>
      </c>
    </row>
    <row r="31" spans="1:9" s="50" customFormat="1" ht="12.75">
      <c r="A31" s="50">
        <v>85407</v>
      </c>
      <c r="B31" s="50" t="s">
        <v>35</v>
      </c>
      <c r="C31" s="12">
        <v>0</v>
      </c>
      <c r="D31" s="12">
        <v>10300</v>
      </c>
      <c r="E31" s="12">
        <v>10300</v>
      </c>
      <c r="F31" s="12">
        <v>0</v>
      </c>
      <c r="G31" s="12">
        <v>0</v>
      </c>
      <c r="H31" s="12">
        <v>10300</v>
      </c>
      <c r="I31" s="12">
        <v>0</v>
      </c>
    </row>
    <row r="32" spans="2:9" s="42" customFormat="1" ht="12.75">
      <c r="B32" s="42" t="s">
        <v>92</v>
      </c>
      <c r="C32" s="22">
        <f aca="true" t="shared" si="6" ref="C32:I32">C13+C5</f>
        <v>945880</v>
      </c>
      <c r="D32" s="22">
        <f t="shared" si="6"/>
        <v>16007059</v>
      </c>
      <c r="E32" s="22">
        <f t="shared" si="6"/>
        <v>16496606</v>
      </c>
      <c r="F32" s="22">
        <f t="shared" si="6"/>
        <v>278414</v>
      </c>
      <c r="G32" s="22">
        <f t="shared" si="6"/>
        <v>0</v>
      </c>
      <c r="H32" s="22">
        <f t="shared" si="6"/>
        <v>16218192</v>
      </c>
      <c r="I32" s="22">
        <f t="shared" si="6"/>
        <v>456333</v>
      </c>
    </row>
  </sheetData>
  <mergeCells count="5">
    <mergeCell ref="A2:A3"/>
    <mergeCell ref="C2:C3"/>
    <mergeCell ref="I2:I3"/>
    <mergeCell ref="B2:B3"/>
    <mergeCell ref="D2:D3"/>
  </mergeCells>
  <printOptions horizontalCentered="1"/>
  <pageMargins left="0.3937007874015748" right="0.3937007874015748" top="0.85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2003-03-31T07:48:57Z</cp:lastPrinted>
  <dcterms:created xsi:type="dcterms:W3CDTF">2003-02-24T13:38:34Z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