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goslodz.local\profiles$\kamil_galazka\Pulpit\Pliki dla dyrektora\"/>
    </mc:Choice>
  </mc:AlternateContent>
  <xr:revisionPtr revIDLastSave="0" documentId="13_ncr:1_{97F3BBBF-20EA-4CAF-8673-6B9FD2C03D2B}" xr6:coauthVersionLast="45" xr6:coauthVersionMax="45" xr10:uidLastSave="{00000000-0000-0000-0000-000000000000}"/>
  <bookViews>
    <workbookView xWindow="-120" yWindow="-120" windowWidth="29040" windowHeight="15840" xr2:uid="{3410CFDD-1E79-4AD9-B44F-EA36CF1F437A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8" i="1" l="1"/>
  <c r="B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F27" i="1"/>
  <c r="E27" i="1"/>
  <c r="D27" i="1"/>
  <c r="D26" i="1" l="1"/>
  <c r="E26" i="1" s="1"/>
  <c r="G26" i="1"/>
  <c r="I26" i="1"/>
  <c r="K26" i="1"/>
  <c r="M26" i="1"/>
  <c r="O26" i="1"/>
  <c r="Q26" i="1"/>
  <c r="S26" i="1" l="1"/>
  <c r="R26" i="1"/>
  <c r="T26" i="1"/>
  <c r="O23" i="1" l="1"/>
  <c r="O19" i="1"/>
  <c r="Q25" i="1"/>
  <c r="O25" i="1"/>
  <c r="M25" i="1"/>
  <c r="K25" i="1"/>
  <c r="I25" i="1"/>
  <c r="G25" i="1"/>
  <c r="D25" i="1"/>
  <c r="E25" i="1" s="1"/>
  <c r="Q24" i="1"/>
  <c r="O24" i="1"/>
  <c r="M24" i="1"/>
  <c r="K24" i="1"/>
  <c r="I24" i="1"/>
  <c r="G24" i="1"/>
  <c r="D24" i="1"/>
  <c r="E24" i="1" s="1"/>
  <c r="Q23" i="1"/>
  <c r="M23" i="1"/>
  <c r="K23" i="1"/>
  <c r="I23" i="1"/>
  <c r="G23" i="1"/>
  <c r="D23" i="1"/>
  <c r="E23" i="1" s="1"/>
  <c r="Q22" i="1"/>
  <c r="O22" i="1"/>
  <c r="M22" i="1"/>
  <c r="K22" i="1"/>
  <c r="I22" i="1"/>
  <c r="G22" i="1"/>
  <c r="D22" i="1"/>
  <c r="E22" i="1" s="1"/>
  <c r="Q21" i="1"/>
  <c r="O21" i="1"/>
  <c r="M21" i="1"/>
  <c r="K21" i="1"/>
  <c r="I21" i="1"/>
  <c r="G21" i="1"/>
  <c r="D21" i="1"/>
  <c r="E21" i="1" s="1"/>
  <c r="Q20" i="1"/>
  <c r="O20" i="1"/>
  <c r="M20" i="1"/>
  <c r="K20" i="1"/>
  <c r="I20" i="1"/>
  <c r="G20" i="1"/>
  <c r="D20" i="1"/>
  <c r="E20" i="1" s="1"/>
  <c r="Q19" i="1"/>
  <c r="M19" i="1"/>
  <c r="K19" i="1"/>
  <c r="I19" i="1"/>
  <c r="G19" i="1"/>
  <c r="D19" i="1"/>
  <c r="E19" i="1" s="1"/>
  <c r="Q18" i="1"/>
  <c r="O18" i="1"/>
  <c r="M18" i="1"/>
  <c r="K18" i="1"/>
  <c r="I18" i="1"/>
  <c r="G18" i="1"/>
  <c r="D18" i="1"/>
  <c r="E18" i="1" s="1"/>
  <c r="Q17" i="1"/>
  <c r="O17" i="1"/>
  <c r="M17" i="1"/>
  <c r="K17" i="1"/>
  <c r="I17" i="1"/>
  <c r="G17" i="1"/>
  <c r="D17" i="1"/>
  <c r="E17" i="1" s="1"/>
  <c r="Q16" i="1"/>
  <c r="O16" i="1"/>
  <c r="M16" i="1"/>
  <c r="K16" i="1"/>
  <c r="I16" i="1"/>
  <c r="G16" i="1"/>
  <c r="D16" i="1"/>
  <c r="R17" i="1" l="1"/>
  <c r="S22" i="1"/>
  <c r="E16" i="1"/>
  <c r="R21" i="1"/>
  <c r="R20" i="1"/>
  <c r="T24" i="1"/>
  <c r="S25" i="1"/>
  <c r="S23" i="1"/>
  <c r="S21" i="1"/>
  <c r="S19" i="1"/>
  <c r="R22" i="1"/>
  <c r="T25" i="1"/>
  <c r="R16" i="1"/>
  <c r="S18" i="1"/>
  <c r="T18" i="1"/>
  <c r="T20" i="1"/>
  <c r="S17" i="1"/>
  <c r="T16" i="1"/>
  <c r="T17" i="1"/>
  <c r="S20" i="1"/>
  <c r="R24" i="1"/>
  <c r="S16" i="1"/>
  <c r="R25" i="1"/>
  <c r="R19" i="1"/>
  <c r="T19" i="1"/>
  <c r="R23" i="1"/>
  <c r="T23" i="1"/>
  <c r="S24" i="1"/>
  <c r="T21" i="1"/>
  <c r="T22" i="1"/>
  <c r="H12" i="1"/>
  <c r="J12" i="1"/>
  <c r="L12" i="1"/>
  <c r="N12" i="1"/>
  <c r="P12" i="1"/>
  <c r="F12" i="1"/>
  <c r="B12" i="1"/>
  <c r="Q4" i="1"/>
  <c r="Q5" i="1"/>
  <c r="Q6" i="1"/>
  <c r="Q7" i="1"/>
  <c r="Q8" i="1"/>
  <c r="Q9" i="1"/>
  <c r="Q10" i="1"/>
  <c r="Q11" i="1"/>
  <c r="Q3" i="1"/>
  <c r="O4" i="1"/>
  <c r="O5" i="1"/>
  <c r="O6" i="1"/>
  <c r="O7" i="1"/>
  <c r="O8" i="1"/>
  <c r="O9" i="1"/>
  <c r="O3" i="1"/>
  <c r="M4" i="1"/>
  <c r="M5" i="1"/>
  <c r="M6" i="1"/>
  <c r="M7" i="1"/>
  <c r="M8" i="1"/>
  <c r="M9" i="1"/>
  <c r="M10" i="1"/>
  <c r="M11" i="1"/>
  <c r="M3" i="1"/>
  <c r="K4" i="1"/>
  <c r="K5" i="1"/>
  <c r="K6" i="1"/>
  <c r="K7" i="1"/>
  <c r="K8" i="1"/>
  <c r="K9" i="1"/>
  <c r="K10" i="1"/>
  <c r="K11" i="1"/>
  <c r="K3" i="1"/>
  <c r="I4" i="1"/>
  <c r="I5" i="1"/>
  <c r="I6" i="1"/>
  <c r="I7" i="1"/>
  <c r="I8" i="1"/>
  <c r="I9" i="1"/>
  <c r="I10" i="1"/>
  <c r="I11" i="1"/>
  <c r="I3" i="1"/>
  <c r="G4" i="1"/>
  <c r="G5" i="1"/>
  <c r="G6" i="1"/>
  <c r="G7" i="1"/>
  <c r="G8" i="1"/>
  <c r="G9" i="1"/>
  <c r="G10" i="1"/>
  <c r="G11" i="1"/>
  <c r="G3" i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3" i="1"/>
  <c r="E3" i="1" s="1"/>
  <c r="S5" i="1" l="1"/>
  <c r="T10" i="1"/>
  <c r="T6" i="1"/>
  <c r="R9" i="1"/>
  <c r="R5" i="1"/>
  <c r="G12" i="1"/>
  <c r="S9" i="1"/>
  <c r="R11" i="1"/>
  <c r="R7" i="1"/>
  <c r="O12" i="1"/>
  <c r="S6" i="1"/>
  <c r="T11" i="1"/>
  <c r="T7" i="1"/>
  <c r="R10" i="1"/>
  <c r="R6" i="1"/>
  <c r="K12" i="1"/>
  <c r="S8" i="1"/>
  <c r="S4" i="1"/>
  <c r="T9" i="1"/>
  <c r="T5" i="1"/>
  <c r="I12" i="1"/>
  <c r="R3" i="1"/>
  <c r="R8" i="1"/>
  <c r="R4" i="1"/>
  <c r="S7" i="1"/>
  <c r="T3" i="1"/>
  <c r="T8" i="1"/>
  <c r="T4" i="1"/>
  <c r="D12" i="1"/>
  <c r="E12" i="1" s="1"/>
  <c r="Q12" i="1"/>
  <c r="M12" i="1"/>
  <c r="S3" i="1"/>
  <c r="S12" i="1" l="1"/>
  <c r="T12" i="1"/>
  <c r="R12" i="1"/>
</calcChain>
</file>

<file path=xl/sharedStrings.xml><?xml version="1.0" encoding="utf-8"?>
<sst xmlns="http://schemas.openxmlformats.org/spreadsheetml/2006/main" count="46" uniqueCount="25">
  <si>
    <t>Dzień czerwca</t>
  </si>
  <si>
    <t xml:space="preserve"> </t>
  </si>
  <si>
    <t>Średnia</t>
  </si>
  <si>
    <t>Vdob [m3/d]</t>
  </si>
  <si>
    <t>Ilość czynnych linii</t>
  </si>
  <si>
    <t>Vdob/L [m3/d]</t>
  </si>
  <si>
    <t>Vh/L [m3/d]</t>
  </si>
  <si>
    <t>Stężenie ChZT po ows</t>
  </si>
  <si>
    <t>StężenieBZT5 po ows</t>
  </si>
  <si>
    <t>Stężenie Nog po ows</t>
  </si>
  <si>
    <t>Ładunek Nog po ows</t>
  </si>
  <si>
    <t>Stężenie ChZT na ujściu</t>
  </si>
  <si>
    <t>StężenieBZT5 na ujściu</t>
  </si>
  <si>
    <t>Stężenie Nog na ujściu</t>
  </si>
  <si>
    <t>Ładunek Nog na ujściu</t>
  </si>
  <si>
    <t>Redukcja BZT5</t>
  </si>
  <si>
    <t>Redukcja Nog</t>
  </si>
  <si>
    <t>Ładunek ChZT po ows</t>
  </si>
  <si>
    <t>Ładunek BZT5 po ows</t>
  </si>
  <si>
    <t>Ładunek ChZT na ujściu</t>
  </si>
  <si>
    <t>Ładunek BZT5 na ujściu</t>
  </si>
  <si>
    <t>Redukcja ChZT</t>
  </si>
  <si>
    <t>Dzień lipca</t>
  </si>
  <si>
    <t>2020 r.</t>
  </si>
  <si>
    <t>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</si>
</sst>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4" borderId="1" xfId="0" applyFill="1" applyBorder="1"/>
    <xf numFmtId="0" fontId="0" fillId="2" borderId="1" xfId="0" applyFill="1" applyBorder="1"/>
    <xf numFmtId="1" fontId="0" fillId="0" borderId="1" xfId="0" applyNumberFormat="1" applyBorder="1"/>
    <xf numFmtId="1" fontId="0" fillId="4" borderId="1" xfId="0" applyNumberFormat="1" applyFill="1" applyBorder="1"/>
    <xf numFmtId="1" fontId="0" fillId="2" borderId="1" xfId="0" applyNumberFormat="1" applyFill="1" applyBorder="1"/>
    <xf numFmtId="164" fontId="0" fillId="3" borderId="1" xfId="0" applyNumberFormat="1" applyFill="1" applyBorder="1"/>
    <xf numFmtId="0" fontId="0" fillId="0" borderId="3" xfId="0" applyBorder="1"/>
    <xf numFmtId="1" fontId="0" fillId="0" borderId="3" xfId="0" applyNumberFormat="1" applyBorder="1"/>
    <xf numFmtId="0" fontId="0" fillId="0" borderId="2" xfId="0" applyBorder="1"/>
    <xf numFmtId="1" fontId="0" fillId="0" borderId="2" xfId="0" applyNumberFormat="1" applyBorder="1"/>
    <xf numFmtId="0" fontId="0" fillId="4" borderId="2" xfId="0" applyFill="1" applyBorder="1"/>
    <xf numFmtId="1" fontId="0" fillId="4" borderId="2" xfId="0" applyNumberFormat="1" applyFill="1" applyBorder="1"/>
    <xf numFmtId="0" fontId="0" fillId="2" borderId="2" xfId="0" applyFill="1" applyBorder="1"/>
    <xf numFmtId="1" fontId="0" fillId="2" borderId="2" xfId="0" applyNumberFormat="1" applyFill="1" applyBorder="1"/>
    <xf numFmtId="164" fontId="0" fillId="3" borderId="2" xfId="0" applyNumberFormat="1" applyFill="1" applyBorder="1"/>
    <xf numFmtId="0" fontId="0" fillId="4" borderId="3" xfId="0" applyFill="1" applyBorder="1"/>
    <xf numFmtId="1" fontId="0" fillId="4" borderId="3" xfId="0" applyNumberFormat="1" applyFill="1" applyBorder="1"/>
    <xf numFmtId="0" fontId="0" fillId="2" borderId="3" xfId="0" applyFill="1" applyBorder="1"/>
    <xf numFmtId="1" fontId="0" fillId="2" borderId="3" xfId="0" applyNumberFormat="1" applyFill="1" applyBorder="1"/>
    <xf numFmtId="164" fontId="0" fillId="3" borderId="3" xfId="0" applyNumberFormat="1" applyFill="1" applyBorder="1"/>
    <xf numFmtId="0" fontId="0" fillId="0" borderId="4" xfId="0" applyBorder="1" applyAlignment="1">
      <alignment wrapText="1"/>
    </xf>
    <xf numFmtId="0" fontId="0" fillId="4" borderId="4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1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0" fillId="0" borderId="6" xfId="0" applyNumberFormat="1" applyBorder="1"/>
    <xf numFmtId="0" fontId="2" fillId="0" borderId="11" xfId="0" applyFont="1" applyBorder="1" applyAlignment="1">
      <alignment horizontal="center"/>
    </xf>
  </cellXfs>
  <cellStyles count="1">
    <cellStyle name="Normalny" xfId="0" builtinId="0"/>
  </cellStyles>
  <dxfs count="24"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A681D-D101-4855-828E-89CAA5023285}">
  <sheetPr>
    <pageSetUpPr fitToPage="1"/>
  </sheetPr>
  <dimension ref="A1:T27"/>
  <sheetViews>
    <sheetView tabSelected="1" workbookViewId="0">
      <selection activeCell="X21" sqref="X21"/>
    </sheetView>
  </sheetViews>
  <sheetFormatPr defaultRowHeight="15" x14ac:dyDescent="0.25"/>
  <cols>
    <col min="2" max="2" width="9.140625" customWidth="1"/>
    <col min="7" max="7" width="10.140625" customWidth="1"/>
  </cols>
  <sheetData>
    <row r="1" spans="1:20" x14ac:dyDescent="0.25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45.75" thickBot="1" x14ac:dyDescent="0.3">
      <c r="A2" s="22" t="s">
        <v>0</v>
      </c>
      <c r="B2" s="22" t="s">
        <v>3</v>
      </c>
      <c r="C2" s="22" t="s">
        <v>4</v>
      </c>
      <c r="D2" s="22" t="s">
        <v>5</v>
      </c>
      <c r="E2" s="22" t="s">
        <v>6</v>
      </c>
      <c r="F2" s="23" t="s">
        <v>7</v>
      </c>
      <c r="G2" s="23" t="s">
        <v>17</v>
      </c>
      <c r="H2" s="23" t="s">
        <v>8</v>
      </c>
      <c r="I2" s="23" t="s">
        <v>18</v>
      </c>
      <c r="J2" s="23" t="s">
        <v>9</v>
      </c>
      <c r="K2" s="23" t="s">
        <v>10</v>
      </c>
      <c r="L2" s="23" t="s">
        <v>11</v>
      </c>
      <c r="M2" s="23" t="s">
        <v>19</v>
      </c>
      <c r="N2" s="23" t="s">
        <v>12</v>
      </c>
      <c r="O2" s="23" t="s">
        <v>20</v>
      </c>
      <c r="P2" s="23" t="s">
        <v>13</v>
      </c>
      <c r="Q2" s="23" t="s">
        <v>14</v>
      </c>
      <c r="R2" s="24" t="s">
        <v>21</v>
      </c>
      <c r="S2" s="24" t="s">
        <v>15</v>
      </c>
      <c r="T2" s="24" t="s">
        <v>16</v>
      </c>
    </row>
    <row r="3" spans="1:20" ht="15.75" thickTop="1" x14ac:dyDescent="0.25">
      <c r="A3" s="8">
        <v>16</v>
      </c>
      <c r="B3" s="8">
        <v>139300</v>
      </c>
      <c r="C3" s="8">
        <v>6</v>
      </c>
      <c r="D3" s="9">
        <f>B3/C3</f>
        <v>23216.666666666668</v>
      </c>
      <c r="E3" s="9">
        <f>D3/24</f>
        <v>967.3611111111112</v>
      </c>
      <c r="F3" s="17">
        <v>527</v>
      </c>
      <c r="G3" s="18">
        <f>B3*F3/1000</f>
        <v>73411.100000000006</v>
      </c>
      <c r="H3" s="17">
        <v>200</v>
      </c>
      <c r="I3" s="17">
        <f>B3*H3/1000</f>
        <v>27860</v>
      </c>
      <c r="J3" s="17">
        <v>64</v>
      </c>
      <c r="K3" s="18">
        <f>B3*J3/1000</f>
        <v>8915.2000000000007</v>
      </c>
      <c r="L3" s="19">
        <v>48.1</v>
      </c>
      <c r="M3" s="20">
        <f>B3*L3/1000</f>
        <v>6700.33</v>
      </c>
      <c r="N3" s="19">
        <v>7</v>
      </c>
      <c r="O3" s="20">
        <f>B3*N3/1000</f>
        <v>975.1</v>
      </c>
      <c r="P3" s="19">
        <v>7.4</v>
      </c>
      <c r="Q3" s="20">
        <f>B3*P3/1000</f>
        <v>1030.82</v>
      </c>
      <c r="R3" s="21">
        <f>100-M3/G3%</f>
        <v>90.872865275142317</v>
      </c>
      <c r="S3" s="21">
        <f>100-O3/I3%</f>
        <v>96.5</v>
      </c>
      <c r="T3" s="21">
        <f>100-Q3/K3%</f>
        <v>88.4375</v>
      </c>
    </row>
    <row r="4" spans="1:20" x14ac:dyDescent="0.25">
      <c r="A4" s="1">
        <v>18</v>
      </c>
      <c r="B4" s="1">
        <v>157600</v>
      </c>
      <c r="C4" s="1">
        <v>6</v>
      </c>
      <c r="D4" s="4">
        <f t="shared" ref="D4:D11" si="0">B4/C4</f>
        <v>26266.666666666668</v>
      </c>
      <c r="E4" s="4">
        <f t="shared" ref="E4:E12" si="1">D4/24</f>
        <v>1094.4444444444446</v>
      </c>
      <c r="F4" s="2">
        <v>590</v>
      </c>
      <c r="G4" s="5">
        <f t="shared" ref="G4:G11" si="2">B4*F4/1000</f>
        <v>92984</v>
      </c>
      <c r="H4" s="2">
        <v>260</v>
      </c>
      <c r="I4" s="2">
        <f t="shared" ref="I4:I11" si="3">B4*H4/1000</f>
        <v>40976</v>
      </c>
      <c r="J4" s="2">
        <v>68</v>
      </c>
      <c r="K4" s="5">
        <f t="shared" ref="K4:K11" si="4">B4*J4/1000</f>
        <v>10716.8</v>
      </c>
      <c r="L4" s="3">
        <v>43.1</v>
      </c>
      <c r="M4" s="6">
        <f t="shared" ref="M4:M11" si="5">B4*L4/1000</f>
        <v>6792.56</v>
      </c>
      <c r="N4" s="3">
        <v>7</v>
      </c>
      <c r="O4" s="6">
        <f t="shared" ref="O4:O9" si="6">B4*N4/1000</f>
        <v>1103.2</v>
      </c>
      <c r="P4" s="3">
        <v>10.199999999999999</v>
      </c>
      <c r="Q4" s="6">
        <f t="shared" ref="Q4:Q11" si="7">B4*P4/1000</f>
        <v>1607.52</v>
      </c>
      <c r="R4" s="7">
        <f t="shared" ref="R4:R11" si="8">100-M4/G4%</f>
        <v>92.694915254237287</v>
      </c>
      <c r="S4" s="7">
        <f t="shared" ref="S4:S9" si="9">100-O4/I4%</f>
        <v>97.307692307692307</v>
      </c>
      <c r="T4" s="7">
        <f t="shared" ref="T4:T11" si="10">100-Q4/K4%</f>
        <v>85</v>
      </c>
    </row>
    <row r="5" spans="1:20" x14ac:dyDescent="0.25">
      <c r="A5" s="1">
        <v>19</v>
      </c>
      <c r="B5" s="1">
        <v>169200</v>
      </c>
      <c r="C5" s="1">
        <v>6</v>
      </c>
      <c r="D5" s="4">
        <f t="shared" si="0"/>
        <v>28200</v>
      </c>
      <c r="E5" s="4">
        <f t="shared" si="1"/>
        <v>1175</v>
      </c>
      <c r="F5" s="2">
        <v>584</v>
      </c>
      <c r="G5" s="5">
        <f t="shared" si="2"/>
        <v>98812.800000000003</v>
      </c>
      <c r="H5" s="2">
        <v>240</v>
      </c>
      <c r="I5" s="2">
        <f t="shared" si="3"/>
        <v>40608</v>
      </c>
      <c r="J5" s="2">
        <v>71</v>
      </c>
      <c r="K5" s="5">
        <f t="shared" si="4"/>
        <v>12013.2</v>
      </c>
      <c r="L5" s="3">
        <v>49.6</v>
      </c>
      <c r="M5" s="6">
        <f t="shared" si="5"/>
        <v>8392.32</v>
      </c>
      <c r="N5" s="3">
        <v>8</v>
      </c>
      <c r="O5" s="6">
        <f t="shared" si="6"/>
        <v>1353.6</v>
      </c>
      <c r="P5" s="3">
        <v>13.5</v>
      </c>
      <c r="Q5" s="6">
        <f t="shared" si="7"/>
        <v>2284.1999999999998</v>
      </c>
      <c r="R5" s="7">
        <f t="shared" si="8"/>
        <v>91.506849315068493</v>
      </c>
      <c r="S5" s="7">
        <f t="shared" si="9"/>
        <v>96.666666666666671</v>
      </c>
      <c r="T5" s="7">
        <f t="shared" si="10"/>
        <v>80.985915492957744</v>
      </c>
    </row>
    <row r="6" spans="1:20" x14ac:dyDescent="0.25">
      <c r="A6" s="1">
        <v>21</v>
      </c>
      <c r="B6" s="1">
        <v>135500</v>
      </c>
      <c r="C6" s="1">
        <v>7</v>
      </c>
      <c r="D6" s="4">
        <f t="shared" si="0"/>
        <v>19357.142857142859</v>
      </c>
      <c r="E6" s="4">
        <f t="shared" si="1"/>
        <v>806.54761904761915</v>
      </c>
      <c r="F6" s="2">
        <v>623</v>
      </c>
      <c r="G6" s="5">
        <f t="shared" si="2"/>
        <v>84416.5</v>
      </c>
      <c r="H6" s="2">
        <v>230</v>
      </c>
      <c r="I6" s="2">
        <f t="shared" si="3"/>
        <v>31165</v>
      </c>
      <c r="J6" s="2">
        <v>65</v>
      </c>
      <c r="K6" s="5">
        <f t="shared" si="4"/>
        <v>8807.5</v>
      </c>
      <c r="L6" s="3">
        <v>32.6</v>
      </c>
      <c r="M6" s="6">
        <f t="shared" si="5"/>
        <v>4417.3</v>
      </c>
      <c r="N6" s="3">
        <v>4</v>
      </c>
      <c r="O6" s="6">
        <f t="shared" si="6"/>
        <v>542</v>
      </c>
      <c r="P6" s="3">
        <v>9.5</v>
      </c>
      <c r="Q6" s="6">
        <f t="shared" si="7"/>
        <v>1287.25</v>
      </c>
      <c r="R6" s="7">
        <f t="shared" si="8"/>
        <v>94.767255216693414</v>
      </c>
      <c r="S6" s="7">
        <f t="shared" si="9"/>
        <v>98.260869565217391</v>
      </c>
      <c r="T6" s="7">
        <f t="shared" si="10"/>
        <v>85.384615384615387</v>
      </c>
    </row>
    <row r="7" spans="1:20" x14ac:dyDescent="0.25">
      <c r="A7" s="1">
        <v>23</v>
      </c>
      <c r="B7" s="1">
        <v>128200</v>
      </c>
      <c r="C7" s="1">
        <v>7</v>
      </c>
      <c r="D7" s="4">
        <f t="shared" si="0"/>
        <v>18314.285714285714</v>
      </c>
      <c r="E7" s="4">
        <f t="shared" si="1"/>
        <v>763.09523809523807</v>
      </c>
      <c r="F7" s="2">
        <v>493</v>
      </c>
      <c r="G7" s="5">
        <f t="shared" si="2"/>
        <v>63202.6</v>
      </c>
      <c r="H7" s="2">
        <v>160</v>
      </c>
      <c r="I7" s="2">
        <f t="shared" si="3"/>
        <v>20512</v>
      </c>
      <c r="J7" s="2">
        <v>58</v>
      </c>
      <c r="K7" s="5">
        <f t="shared" si="4"/>
        <v>7435.6</v>
      </c>
      <c r="L7" s="3">
        <v>28.5</v>
      </c>
      <c r="M7" s="6">
        <f t="shared" si="5"/>
        <v>3653.7</v>
      </c>
      <c r="N7" s="3">
        <v>4</v>
      </c>
      <c r="O7" s="6">
        <f t="shared" si="6"/>
        <v>512.79999999999995</v>
      </c>
      <c r="P7" s="3">
        <v>7.3</v>
      </c>
      <c r="Q7" s="6">
        <f t="shared" si="7"/>
        <v>935.86</v>
      </c>
      <c r="R7" s="7">
        <f t="shared" si="8"/>
        <v>94.219066937119678</v>
      </c>
      <c r="S7" s="7">
        <f t="shared" si="9"/>
        <v>97.5</v>
      </c>
      <c r="T7" s="7">
        <f t="shared" si="10"/>
        <v>87.413793103448285</v>
      </c>
    </row>
    <row r="8" spans="1:20" x14ac:dyDescent="0.25">
      <c r="A8" s="1">
        <v>25</v>
      </c>
      <c r="B8" s="1">
        <v>158300</v>
      </c>
      <c r="C8" s="1">
        <v>5</v>
      </c>
      <c r="D8" s="4">
        <f t="shared" si="0"/>
        <v>31660</v>
      </c>
      <c r="E8" s="4">
        <f t="shared" si="1"/>
        <v>1319.1666666666667</v>
      </c>
      <c r="F8" s="2">
        <v>647</v>
      </c>
      <c r="G8" s="5">
        <f t="shared" si="2"/>
        <v>102420.1</v>
      </c>
      <c r="H8" s="2">
        <v>220</v>
      </c>
      <c r="I8" s="2">
        <f t="shared" si="3"/>
        <v>34826</v>
      </c>
      <c r="J8" s="2">
        <v>61</v>
      </c>
      <c r="K8" s="5">
        <f t="shared" si="4"/>
        <v>9656.2999999999993</v>
      </c>
      <c r="L8" s="3">
        <v>46.8</v>
      </c>
      <c r="M8" s="6">
        <f t="shared" si="5"/>
        <v>7408.44</v>
      </c>
      <c r="N8" s="3">
        <v>7</v>
      </c>
      <c r="O8" s="6">
        <f t="shared" si="6"/>
        <v>1108.0999999999999</v>
      </c>
      <c r="P8" s="3">
        <v>9.1</v>
      </c>
      <c r="Q8" s="6">
        <f t="shared" si="7"/>
        <v>1440.53</v>
      </c>
      <c r="R8" s="7">
        <f t="shared" si="8"/>
        <v>92.766615146831526</v>
      </c>
      <c r="S8" s="7">
        <f t="shared" si="9"/>
        <v>96.818181818181813</v>
      </c>
      <c r="T8" s="7">
        <f t="shared" si="10"/>
        <v>85.081967213114751</v>
      </c>
    </row>
    <row r="9" spans="1:20" x14ac:dyDescent="0.25">
      <c r="A9" s="1">
        <v>26</v>
      </c>
      <c r="B9" s="1">
        <v>161600</v>
      </c>
      <c r="C9" s="1">
        <v>5</v>
      </c>
      <c r="D9" s="4">
        <f t="shared" si="0"/>
        <v>32320</v>
      </c>
      <c r="E9" s="4">
        <f t="shared" si="1"/>
        <v>1346.6666666666667</v>
      </c>
      <c r="F9" s="2">
        <v>633</v>
      </c>
      <c r="G9" s="5">
        <f t="shared" si="2"/>
        <v>102292.8</v>
      </c>
      <c r="H9" s="2">
        <v>240</v>
      </c>
      <c r="I9" s="2">
        <f t="shared" si="3"/>
        <v>38784</v>
      </c>
      <c r="J9" s="2">
        <v>60</v>
      </c>
      <c r="K9" s="5">
        <f t="shared" si="4"/>
        <v>9696</v>
      </c>
      <c r="L9" s="3">
        <v>52.6</v>
      </c>
      <c r="M9" s="6">
        <f t="shared" si="5"/>
        <v>8500.16</v>
      </c>
      <c r="N9" s="3">
        <v>12</v>
      </c>
      <c r="O9" s="6">
        <f t="shared" si="6"/>
        <v>1939.2</v>
      </c>
      <c r="P9" s="3">
        <v>8.5</v>
      </c>
      <c r="Q9" s="6">
        <f t="shared" si="7"/>
        <v>1373.6</v>
      </c>
      <c r="R9" s="7">
        <f t="shared" si="8"/>
        <v>91.690363349131118</v>
      </c>
      <c r="S9" s="7">
        <f t="shared" si="9"/>
        <v>95</v>
      </c>
      <c r="T9" s="7">
        <f t="shared" si="10"/>
        <v>85.833333333333329</v>
      </c>
    </row>
    <row r="10" spans="1:20" x14ac:dyDescent="0.25">
      <c r="A10" s="1">
        <v>28</v>
      </c>
      <c r="B10" s="1">
        <v>153700</v>
      </c>
      <c r="C10" s="1">
        <v>5</v>
      </c>
      <c r="D10" s="4">
        <f t="shared" si="0"/>
        <v>30740</v>
      </c>
      <c r="E10" s="4">
        <f t="shared" si="1"/>
        <v>1280.8333333333333</v>
      </c>
      <c r="F10" s="2">
        <v>598</v>
      </c>
      <c r="G10" s="5">
        <f t="shared" si="2"/>
        <v>91912.6</v>
      </c>
      <c r="H10" s="2">
        <v>240</v>
      </c>
      <c r="I10" s="2">
        <f t="shared" si="3"/>
        <v>36888</v>
      </c>
      <c r="J10" s="2">
        <v>65</v>
      </c>
      <c r="K10" s="5">
        <f t="shared" si="4"/>
        <v>9990.5</v>
      </c>
      <c r="L10" s="3">
        <v>41.6</v>
      </c>
      <c r="M10" s="6">
        <f t="shared" si="5"/>
        <v>6393.92</v>
      </c>
      <c r="N10" s="3"/>
      <c r="O10" s="3"/>
      <c r="P10" s="3">
        <v>8.8000000000000007</v>
      </c>
      <c r="Q10" s="6">
        <f t="shared" si="7"/>
        <v>1352.56</v>
      </c>
      <c r="R10" s="7">
        <f t="shared" si="8"/>
        <v>93.043478260869563</v>
      </c>
      <c r="S10" s="7" t="s">
        <v>1</v>
      </c>
      <c r="T10" s="7">
        <f t="shared" si="10"/>
        <v>86.461538461538467</v>
      </c>
    </row>
    <row r="11" spans="1:20" ht="15.75" thickBot="1" x14ac:dyDescent="0.3">
      <c r="A11" s="10">
        <v>30</v>
      </c>
      <c r="B11" s="10">
        <v>130300</v>
      </c>
      <c r="C11" s="10">
        <v>5</v>
      </c>
      <c r="D11" s="11">
        <f t="shared" si="0"/>
        <v>26060</v>
      </c>
      <c r="E11" s="11">
        <f t="shared" si="1"/>
        <v>1085.8333333333333</v>
      </c>
      <c r="F11" s="12">
        <v>440</v>
      </c>
      <c r="G11" s="13">
        <f t="shared" si="2"/>
        <v>57332</v>
      </c>
      <c r="H11" s="12">
        <v>200</v>
      </c>
      <c r="I11" s="12">
        <f t="shared" si="3"/>
        <v>26060</v>
      </c>
      <c r="J11" s="12">
        <v>62</v>
      </c>
      <c r="K11" s="13">
        <f t="shared" si="4"/>
        <v>8078.6</v>
      </c>
      <c r="L11" s="14">
        <v>45.3</v>
      </c>
      <c r="M11" s="15">
        <f t="shared" si="5"/>
        <v>5902.59</v>
      </c>
      <c r="N11" s="14"/>
      <c r="O11" s="14"/>
      <c r="P11" s="14">
        <v>8.5</v>
      </c>
      <c r="Q11" s="15">
        <f t="shared" si="7"/>
        <v>1107.55</v>
      </c>
      <c r="R11" s="16">
        <f t="shared" si="8"/>
        <v>89.704545454545453</v>
      </c>
      <c r="S11" s="16" t="s">
        <v>1</v>
      </c>
      <c r="T11" s="16">
        <f t="shared" si="10"/>
        <v>86.290322580645167</v>
      </c>
    </row>
    <row r="12" spans="1:20" x14ac:dyDescent="0.25">
      <c r="A12" s="8" t="s">
        <v>2</v>
      </c>
      <c r="B12" s="8">
        <f>AVERAGE(B3:B11)</f>
        <v>148188.88888888888</v>
      </c>
      <c r="C12" s="8"/>
      <c r="D12" s="9">
        <f>AVERAGE(D3:D11)</f>
        <v>26237.195767195764</v>
      </c>
      <c r="E12" s="9">
        <f t="shared" si="1"/>
        <v>1093.2164902998236</v>
      </c>
      <c r="F12" s="9">
        <f>AVERAGE(F3:F11)</f>
        <v>570.55555555555554</v>
      </c>
      <c r="G12" s="9">
        <f t="shared" ref="G12:T12" si="11">AVERAGE(G3:G11)</f>
        <v>85198.277777777781</v>
      </c>
      <c r="H12" s="9">
        <f t="shared" si="11"/>
        <v>221.11111111111111</v>
      </c>
      <c r="I12" s="9">
        <f t="shared" si="11"/>
        <v>33075.444444444445</v>
      </c>
      <c r="J12" s="9">
        <f t="shared" si="11"/>
        <v>63.777777777777779</v>
      </c>
      <c r="K12" s="9">
        <f t="shared" si="11"/>
        <v>9478.8555555555558</v>
      </c>
      <c r="L12" s="9">
        <f t="shared" si="11"/>
        <v>43.13333333333334</v>
      </c>
      <c r="M12" s="9">
        <f t="shared" si="11"/>
        <v>6462.3688888888883</v>
      </c>
      <c r="N12" s="9">
        <f t="shared" si="11"/>
        <v>7</v>
      </c>
      <c r="O12" s="9">
        <f t="shared" si="11"/>
        <v>1076.2857142857142</v>
      </c>
      <c r="P12" s="9">
        <f t="shared" si="11"/>
        <v>9.1999999999999993</v>
      </c>
      <c r="Q12" s="9">
        <f t="shared" si="11"/>
        <v>1379.9877777777776</v>
      </c>
      <c r="R12" s="9">
        <f t="shared" si="11"/>
        <v>92.362883801070993</v>
      </c>
      <c r="S12" s="9">
        <f t="shared" si="11"/>
        <v>96.864772908251169</v>
      </c>
      <c r="T12" s="9">
        <f t="shared" si="11"/>
        <v>85.65433172996147</v>
      </c>
    </row>
    <row r="14" spans="1:20" x14ac:dyDescent="0.25">
      <c r="A14" s="32" t="s">
        <v>23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45.75" thickBot="1" x14ac:dyDescent="0.3">
      <c r="A15" s="22" t="s">
        <v>22</v>
      </c>
      <c r="B15" s="22" t="s">
        <v>3</v>
      </c>
      <c r="C15" s="22" t="s">
        <v>4</v>
      </c>
      <c r="D15" s="22" t="s">
        <v>5</v>
      </c>
      <c r="E15" s="22" t="s">
        <v>6</v>
      </c>
      <c r="F15" s="23" t="s">
        <v>7</v>
      </c>
      <c r="G15" s="23" t="s">
        <v>17</v>
      </c>
      <c r="H15" s="23" t="s">
        <v>8</v>
      </c>
      <c r="I15" s="23" t="s">
        <v>18</v>
      </c>
      <c r="J15" s="23" t="s">
        <v>9</v>
      </c>
      <c r="K15" s="23" t="s">
        <v>10</v>
      </c>
      <c r="L15" s="23" t="s">
        <v>11</v>
      </c>
      <c r="M15" s="23" t="s">
        <v>19</v>
      </c>
      <c r="N15" s="23" t="s">
        <v>12</v>
      </c>
      <c r="O15" s="23" t="s">
        <v>20</v>
      </c>
      <c r="P15" s="23" t="s">
        <v>13</v>
      </c>
      <c r="Q15" s="23" t="s">
        <v>14</v>
      </c>
      <c r="R15" s="24" t="s">
        <v>21</v>
      </c>
      <c r="S15" s="24" t="s">
        <v>15</v>
      </c>
      <c r="T15" s="24" t="s">
        <v>16</v>
      </c>
    </row>
    <row r="16" spans="1:20" ht="15.75" thickTop="1" x14ac:dyDescent="0.25">
      <c r="A16" s="25">
        <v>1</v>
      </c>
      <c r="B16" s="28">
        <v>158100</v>
      </c>
      <c r="C16" s="8">
        <v>6</v>
      </c>
      <c r="D16" s="9">
        <f>B16/C16</f>
        <v>26350</v>
      </c>
      <c r="E16" s="9">
        <f>D16/24</f>
        <v>1097.9166666666667</v>
      </c>
      <c r="F16" s="17">
        <v>808</v>
      </c>
      <c r="G16" s="18">
        <f>B16*F16/1000</f>
        <v>127744.8</v>
      </c>
      <c r="H16" s="17">
        <v>290</v>
      </c>
      <c r="I16" s="17">
        <f>B16*H16/1000</f>
        <v>45849</v>
      </c>
      <c r="J16" s="17">
        <v>60.5</v>
      </c>
      <c r="K16" s="18">
        <f>B16*J16/1000</f>
        <v>9565.0499999999993</v>
      </c>
      <c r="L16" s="19">
        <v>65.900000000000006</v>
      </c>
      <c r="M16" s="20">
        <f>B16*L16/1000</f>
        <v>10418.790000000001</v>
      </c>
      <c r="N16" s="19">
        <v>15</v>
      </c>
      <c r="O16" s="20">
        <f>B16*N16/1000</f>
        <v>2371.5</v>
      </c>
      <c r="P16" s="19">
        <v>10.4</v>
      </c>
      <c r="Q16" s="20">
        <f>B16*P16/1000</f>
        <v>1644.24</v>
      </c>
      <c r="R16" s="21">
        <f>100-M16/G16%</f>
        <v>91.844059405940598</v>
      </c>
      <c r="S16" s="21">
        <f>100-O16/I16%</f>
        <v>94.827586206896555</v>
      </c>
      <c r="T16" s="21">
        <f>100-Q16/K16%</f>
        <v>82.809917355371908</v>
      </c>
    </row>
    <row r="17" spans="1:20" x14ac:dyDescent="0.25">
      <c r="A17" s="25">
        <v>5</v>
      </c>
      <c r="B17" s="29">
        <v>121000</v>
      </c>
      <c r="C17" s="1">
        <v>6</v>
      </c>
      <c r="D17" s="4">
        <f t="shared" ref="D17:D19" si="12">B17/C17</f>
        <v>20166.666666666668</v>
      </c>
      <c r="E17" s="4">
        <f t="shared" ref="E17:E19" si="13">D17/24</f>
        <v>840.27777777777783</v>
      </c>
      <c r="F17" s="2">
        <v>492</v>
      </c>
      <c r="G17" s="5">
        <f t="shared" ref="G17:G19" si="14">B17*F17/1000</f>
        <v>59532</v>
      </c>
      <c r="H17" s="2">
        <v>220</v>
      </c>
      <c r="I17" s="2">
        <f t="shared" ref="I17:I19" si="15">B17*H17/1000</f>
        <v>26620</v>
      </c>
      <c r="J17" s="2">
        <v>66.599999999999994</v>
      </c>
      <c r="K17" s="5">
        <f t="shared" ref="K17:K19" si="16">B17*J17/1000</f>
        <v>8058.5999999999995</v>
      </c>
      <c r="L17" s="3">
        <v>37.6</v>
      </c>
      <c r="M17" s="6">
        <f t="shared" ref="M17:M19" si="17">B17*L17/1000</f>
        <v>4549.6000000000004</v>
      </c>
      <c r="N17" s="3">
        <v>4.9000000000000004</v>
      </c>
      <c r="O17" s="6">
        <f t="shared" ref="O17:O19" si="18">B17*N17/1000</f>
        <v>592.9</v>
      </c>
      <c r="P17" s="3">
        <v>7.95</v>
      </c>
      <c r="Q17" s="6">
        <f t="shared" ref="Q17:Q19" si="19">B17*P17/1000</f>
        <v>961.95</v>
      </c>
      <c r="R17" s="7">
        <f t="shared" ref="R17:R19" si="20">100-M17/G17%</f>
        <v>92.357723577235774</v>
      </c>
      <c r="S17" s="7">
        <f t="shared" ref="S17:S19" si="21">100-O17/I17%</f>
        <v>97.772727272727266</v>
      </c>
      <c r="T17" s="7">
        <f t="shared" ref="T17:T19" si="22">100-Q17/K17%</f>
        <v>88.063063063063055</v>
      </c>
    </row>
    <row r="18" spans="1:20" x14ac:dyDescent="0.25">
      <c r="A18" s="25">
        <v>7</v>
      </c>
      <c r="B18" s="29">
        <v>142500</v>
      </c>
      <c r="C18" s="1">
        <v>6</v>
      </c>
      <c r="D18" s="4">
        <f t="shared" si="12"/>
        <v>23750</v>
      </c>
      <c r="E18" s="4">
        <f t="shared" si="13"/>
        <v>989.58333333333337</v>
      </c>
      <c r="F18" s="2">
        <v>595</v>
      </c>
      <c r="G18" s="5">
        <f t="shared" si="14"/>
        <v>84787.5</v>
      </c>
      <c r="H18" s="2">
        <v>250</v>
      </c>
      <c r="I18" s="2">
        <f t="shared" si="15"/>
        <v>35625</v>
      </c>
      <c r="J18" s="2">
        <v>62.9</v>
      </c>
      <c r="K18" s="5">
        <f t="shared" si="16"/>
        <v>8963.25</v>
      </c>
      <c r="L18" s="3">
        <v>37.299999999999997</v>
      </c>
      <c r="M18" s="6">
        <f t="shared" si="17"/>
        <v>5315.25</v>
      </c>
      <c r="N18" s="3">
        <v>3.4</v>
      </c>
      <c r="O18" s="6">
        <f t="shared" si="18"/>
        <v>484.5</v>
      </c>
      <c r="P18" s="3">
        <v>8.52</v>
      </c>
      <c r="Q18" s="6">
        <f t="shared" si="19"/>
        <v>1214.0999999999999</v>
      </c>
      <c r="R18" s="7">
        <f>100-M18/G18%</f>
        <v>93.731092436974791</v>
      </c>
      <c r="S18" s="7">
        <f t="shared" si="21"/>
        <v>98.64</v>
      </c>
      <c r="T18" s="7">
        <f t="shared" si="22"/>
        <v>86.454689984101748</v>
      </c>
    </row>
    <row r="19" spans="1:20" x14ac:dyDescent="0.25">
      <c r="A19" s="26">
        <v>8</v>
      </c>
      <c r="B19" s="29">
        <v>144300</v>
      </c>
      <c r="C19" s="1">
        <v>6</v>
      </c>
      <c r="D19" s="4">
        <f t="shared" si="12"/>
        <v>24050</v>
      </c>
      <c r="E19" s="4">
        <f t="shared" si="13"/>
        <v>1002.0833333333334</v>
      </c>
      <c r="F19" s="2">
        <v>562</v>
      </c>
      <c r="G19" s="5">
        <f t="shared" si="14"/>
        <v>81096.600000000006</v>
      </c>
      <c r="H19" s="2">
        <v>260</v>
      </c>
      <c r="I19" s="2">
        <f t="shared" si="15"/>
        <v>37518</v>
      </c>
      <c r="J19" s="2">
        <v>71.099999999999994</v>
      </c>
      <c r="K19" s="5">
        <f t="shared" si="16"/>
        <v>10259.73</v>
      </c>
      <c r="L19" s="3">
        <v>38.799999999999997</v>
      </c>
      <c r="M19" s="6">
        <f t="shared" si="17"/>
        <v>5598.84</v>
      </c>
      <c r="N19" s="3">
        <v>3</v>
      </c>
      <c r="O19" s="6">
        <f t="shared" si="18"/>
        <v>432.9</v>
      </c>
      <c r="P19" s="3">
        <v>9.5299999999999994</v>
      </c>
      <c r="Q19" s="6">
        <f t="shared" si="19"/>
        <v>1375.1790000000001</v>
      </c>
      <c r="R19" s="7">
        <f t="shared" si="20"/>
        <v>93.096085409252666</v>
      </c>
      <c r="S19" s="7">
        <f t="shared" si="21"/>
        <v>98.84615384615384</v>
      </c>
      <c r="T19" s="7">
        <f t="shared" si="22"/>
        <v>86.596343178621652</v>
      </c>
    </row>
    <row r="20" spans="1:20" x14ac:dyDescent="0.25">
      <c r="A20" s="26">
        <v>12</v>
      </c>
      <c r="B20" s="29">
        <v>126800</v>
      </c>
      <c r="C20" s="1">
        <v>7</v>
      </c>
      <c r="D20" s="4">
        <f t="shared" ref="D20:D23" si="23">B20/C20</f>
        <v>18114.285714285714</v>
      </c>
      <c r="E20" s="4">
        <f t="shared" ref="E20:E23" si="24">D20/24</f>
        <v>754.7619047619047</v>
      </c>
      <c r="F20" s="2">
        <v>481</v>
      </c>
      <c r="G20" s="5">
        <f t="shared" ref="G20:G23" si="25">B20*F20/1000</f>
        <v>60990.8</v>
      </c>
      <c r="H20" s="2">
        <v>190</v>
      </c>
      <c r="I20" s="2">
        <f t="shared" ref="I20:I23" si="26">B20*H20/1000</f>
        <v>24092</v>
      </c>
      <c r="J20" s="2">
        <v>63.3</v>
      </c>
      <c r="K20" s="5">
        <f t="shared" ref="K20:K23" si="27">B20*J20/1000</f>
        <v>8026.44</v>
      </c>
      <c r="L20" s="3">
        <v>30.4</v>
      </c>
      <c r="M20" s="6">
        <f t="shared" ref="M20:M23" si="28">B20*L20/1000</f>
        <v>3854.72</v>
      </c>
      <c r="N20" s="3">
        <v>6</v>
      </c>
      <c r="O20" s="6">
        <f t="shared" ref="O20:O23" si="29">B20*N20/1000</f>
        <v>760.8</v>
      </c>
      <c r="P20" s="3">
        <v>7.13</v>
      </c>
      <c r="Q20" s="6">
        <f t="shared" ref="Q20:Q23" si="30">B20*P20/1000</f>
        <v>904.08399999999995</v>
      </c>
      <c r="R20" s="7">
        <f t="shared" ref="R20:R23" si="31">100-M20/G20%</f>
        <v>93.679833679833678</v>
      </c>
      <c r="S20" s="7">
        <f t="shared" ref="S20:S23" si="32">100-O20/I20%</f>
        <v>96.84210526315789</v>
      </c>
      <c r="T20" s="7">
        <f t="shared" ref="T20:T23" si="33">100-Q20/K20%</f>
        <v>88.736176935229068</v>
      </c>
    </row>
    <row r="21" spans="1:20" x14ac:dyDescent="0.25">
      <c r="A21" s="26">
        <v>14</v>
      </c>
      <c r="B21" s="29">
        <v>144500</v>
      </c>
      <c r="C21" s="1">
        <v>7</v>
      </c>
      <c r="D21" s="4">
        <f t="shared" si="23"/>
        <v>20642.857142857141</v>
      </c>
      <c r="E21" s="4">
        <f t="shared" si="24"/>
        <v>860.11904761904759</v>
      </c>
      <c r="F21" s="2">
        <v>490</v>
      </c>
      <c r="G21" s="5">
        <f t="shared" si="25"/>
        <v>70805</v>
      </c>
      <c r="H21" s="2">
        <v>170</v>
      </c>
      <c r="I21" s="2">
        <f t="shared" si="26"/>
        <v>24565</v>
      </c>
      <c r="J21" s="2">
        <v>58.2</v>
      </c>
      <c r="K21" s="5">
        <f t="shared" si="27"/>
        <v>8409.9</v>
      </c>
      <c r="L21" s="3">
        <v>35.4</v>
      </c>
      <c r="M21" s="6">
        <f t="shared" si="28"/>
        <v>5115.3</v>
      </c>
      <c r="N21" s="3">
        <v>4.2</v>
      </c>
      <c r="O21" s="6">
        <f t="shared" si="29"/>
        <v>606.9</v>
      </c>
      <c r="P21" s="3">
        <v>8.76</v>
      </c>
      <c r="Q21" s="6">
        <f t="shared" si="30"/>
        <v>1265.82</v>
      </c>
      <c r="R21" s="7">
        <f t="shared" si="31"/>
        <v>92.775510204081627</v>
      </c>
      <c r="S21" s="7">
        <f t="shared" si="32"/>
        <v>97.529411764705884</v>
      </c>
      <c r="T21" s="7">
        <f t="shared" si="33"/>
        <v>84.948453608247419</v>
      </c>
    </row>
    <row r="22" spans="1:20" x14ac:dyDescent="0.25">
      <c r="A22" s="25">
        <v>15</v>
      </c>
      <c r="B22" s="29">
        <v>146400</v>
      </c>
      <c r="C22" s="1">
        <v>7</v>
      </c>
      <c r="D22" s="4">
        <f t="shared" si="23"/>
        <v>20914.285714285714</v>
      </c>
      <c r="E22" s="4">
        <f t="shared" si="24"/>
        <v>871.42857142857144</v>
      </c>
      <c r="F22" s="2">
        <v>596</v>
      </c>
      <c r="G22" s="5">
        <f t="shared" si="25"/>
        <v>87254.399999999994</v>
      </c>
      <c r="H22" s="2">
        <v>250</v>
      </c>
      <c r="I22" s="2">
        <f t="shared" si="26"/>
        <v>36600</v>
      </c>
      <c r="J22" s="2">
        <v>53.6</v>
      </c>
      <c r="K22" s="5">
        <f t="shared" si="27"/>
        <v>7847.04</v>
      </c>
      <c r="L22" s="3">
        <v>42.7</v>
      </c>
      <c r="M22" s="6">
        <f t="shared" si="28"/>
        <v>6251.28</v>
      </c>
      <c r="N22" s="3">
        <v>4</v>
      </c>
      <c r="O22" s="6">
        <f t="shared" si="29"/>
        <v>585.6</v>
      </c>
      <c r="P22" s="3">
        <v>7.81</v>
      </c>
      <c r="Q22" s="6">
        <f t="shared" si="30"/>
        <v>1143.384</v>
      </c>
      <c r="R22" s="7">
        <f t="shared" si="31"/>
        <v>92.835570469798654</v>
      </c>
      <c r="S22" s="7">
        <f t="shared" si="32"/>
        <v>98.4</v>
      </c>
      <c r="T22" s="7">
        <f t="shared" si="33"/>
        <v>85.429104477611943</v>
      </c>
    </row>
    <row r="23" spans="1:20" x14ac:dyDescent="0.25">
      <c r="A23" s="25">
        <v>17</v>
      </c>
      <c r="B23" s="29">
        <v>152200</v>
      </c>
      <c r="C23" s="1">
        <v>5</v>
      </c>
      <c r="D23" s="4">
        <f t="shared" si="23"/>
        <v>30440</v>
      </c>
      <c r="E23" s="4">
        <f t="shared" si="24"/>
        <v>1268.3333333333333</v>
      </c>
      <c r="F23" s="2">
        <v>547</v>
      </c>
      <c r="G23" s="5">
        <f t="shared" si="25"/>
        <v>83253.399999999994</v>
      </c>
      <c r="H23" s="2">
        <v>250</v>
      </c>
      <c r="I23" s="2">
        <f t="shared" si="26"/>
        <v>38050</v>
      </c>
      <c r="J23" s="2">
        <v>58.7</v>
      </c>
      <c r="K23" s="5">
        <f t="shared" si="27"/>
        <v>8934.14</v>
      </c>
      <c r="L23" s="3">
        <v>25.9</v>
      </c>
      <c r="M23" s="6">
        <f t="shared" si="28"/>
        <v>3941.98</v>
      </c>
      <c r="N23" s="3">
        <v>3.2</v>
      </c>
      <c r="O23" s="6">
        <f t="shared" si="29"/>
        <v>487.04</v>
      </c>
      <c r="P23" s="3">
        <v>7.78</v>
      </c>
      <c r="Q23" s="6">
        <f t="shared" si="30"/>
        <v>1184.116</v>
      </c>
      <c r="R23" s="7">
        <f t="shared" si="31"/>
        <v>95.265082266910426</v>
      </c>
      <c r="S23" s="7">
        <f t="shared" si="32"/>
        <v>98.72</v>
      </c>
      <c r="T23" s="7">
        <f t="shared" si="33"/>
        <v>86.746166950596248</v>
      </c>
    </row>
    <row r="24" spans="1:20" x14ac:dyDescent="0.25">
      <c r="A24" s="25">
        <v>21</v>
      </c>
      <c r="B24" s="29">
        <v>143200</v>
      </c>
      <c r="C24" s="1">
        <v>7</v>
      </c>
      <c r="D24" s="4">
        <f t="shared" ref="D24:D25" si="34">B24/C24</f>
        <v>20457.142857142859</v>
      </c>
      <c r="E24" s="4">
        <f t="shared" ref="E24:E25" si="35">D24/24</f>
        <v>852.38095238095241</v>
      </c>
      <c r="F24" s="2">
        <v>622</v>
      </c>
      <c r="G24" s="5">
        <f t="shared" ref="G24:G25" si="36">B24*F24/1000</f>
        <v>89070.399999999994</v>
      </c>
      <c r="H24" s="2">
        <v>260</v>
      </c>
      <c r="I24" s="2">
        <f t="shared" ref="I24:I25" si="37">B24*H24/1000</f>
        <v>37232</v>
      </c>
      <c r="J24" s="2">
        <v>63.5</v>
      </c>
      <c r="K24" s="5">
        <f t="shared" ref="K24:K25" si="38">B24*J24/1000</f>
        <v>9093.2000000000007</v>
      </c>
      <c r="L24" s="3">
        <v>38.4</v>
      </c>
      <c r="M24" s="6">
        <f t="shared" ref="M24:M25" si="39">B24*L24/1000</f>
        <v>5498.88</v>
      </c>
      <c r="N24" s="3">
        <v>5</v>
      </c>
      <c r="O24" s="6">
        <f t="shared" ref="O24:O25" si="40">B24*N24/1000</f>
        <v>716</v>
      </c>
      <c r="P24" s="3">
        <v>7.3</v>
      </c>
      <c r="Q24" s="6">
        <f t="shared" ref="Q24:Q25" si="41">B24*P24/1000</f>
        <v>1045.3599999999999</v>
      </c>
      <c r="R24" s="7">
        <f t="shared" ref="R24:R25" si="42">100-M24/G24%</f>
        <v>93.826366559485535</v>
      </c>
      <c r="S24" s="7">
        <f t="shared" ref="S24:S25" si="43">100-O24/I24%</f>
        <v>98.07692307692308</v>
      </c>
      <c r="T24" s="7">
        <f t="shared" ref="T24:T25" si="44">100-Q24/K24%</f>
        <v>88.503937007874015</v>
      </c>
    </row>
    <row r="25" spans="1:20" x14ac:dyDescent="0.25">
      <c r="A25" s="26">
        <v>24</v>
      </c>
      <c r="B25" s="29">
        <v>139500</v>
      </c>
      <c r="C25" s="1">
        <v>7</v>
      </c>
      <c r="D25" s="4">
        <f t="shared" si="34"/>
        <v>19928.571428571428</v>
      </c>
      <c r="E25" s="4">
        <f t="shared" si="35"/>
        <v>830.35714285714278</v>
      </c>
      <c r="F25" s="2">
        <v>537</v>
      </c>
      <c r="G25" s="5">
        <f t="shared" si="36"/>
        <v>74911.5</v>
      </c>
      <c r="H25" s="2">
        <v>200</v>
      </c>
      <c r="I25" s="2">
        <f t="shared" si="37"/>
        <v>27900</v>
      </c>
      <c r="J25" s="2">
        <v>48.2</v>
      </c>
      <c r="K25" s="5">
        <f t="shared" si="38"/>
        <v>6723.9</v>
      </c>
      <c r="L25" s="3">
        <v>56.9</v>
      </c>
      <c r="M25" s="6">
        <f t="shared" si="39"/>
        <v>7937.55</v>
      </c>
      <c r="N25" s="3">
        <v>9</v>
      </c>
      <c r="O25" s="6">
        <f t="shared" si="40"/>
        <v>1255.5</v>
      </c>
      <c r="P25" s="3">
        <v>8.56</v>
      </c>
      <c r="Q25" s="6">
        <f t="shared" si="41"/>
        <v>1194.1199999999999</v>
      </c>
      <c r="R25" s="7">
        <f t="shared" si="42"/>
        <v>89.404096834264436</v>
      </c>
      <c r="S25" s="7">
        <f t="shared" si="43"/>
        <v>95.5</v>
      </c>
      <c r="T25" s="7">
        <f t="shared" si="44"/>
        <v>82.240663900414944</v>
      </c>
    </row>
    <row r="26" spans="1:20" ht="15.75" thickBot="1" x14ac:dyDescent="0.3">
      <c r="A26" s="27">
        <v>31</v>
      </c>
      <c r="B26" s="30">
        <v>129500</v>
      </c>
      <c r="C26" s="10">
        <v>6</v>
      </c>
      <c r="D26" s="11">
        <f t="shared" ref="D26" si="45">B26/C26</f>
        <v>21583.333333333332</v>
      </c>
      <c r="E26" s="11">
        <f t="shared" ref="E26" si="46">D26/24</f>
        <v>899.30555555555554</v>
      </c>
      <c r="F26" s="12">
        <v>767</v>
      </c>
      <c r="G26" s="13">
        <f t="shared" ref="G26" si="47">B26*F26/1000</f>
        <v>99326.5</v>
      </c>
      <c r="H26" s="12">
        <v>310</v>
      </c>
      <c r="I26" s="12">
        <f t="shared" ref="I26" si="48">B26*H26/1000</f>
        <v>40145</v>
      </c>
      <c r="J26" s="12">
        <v>61.7</v>
      </c>
      <c r="K26" s="13">
        <f t="shared" ref="K26" si="49">B26*J26/1000</f>
        <v>7990.15</v>
      </c>
      <c r="L26" s="14">
        <v>44.1</v>
      </c>
      <c r="M26" s="15">
        <f t="shared" ref="M26" si="50">B26*L26/1000</f>
        <v>5710.95</v>
      </c>
      <c r="N26" s="14">
        <v>4</v>
      </c>
      <c r="O26" s="15">
        <f t="shared" ref="O26" si="51">B26*N26/1000</f>
        <v>518</v>
      </c>
      <c r="P26" s="14">
        <v>7.99</v>
      </c>
      <c r="Q26" s="15">
        <f t="shared" ref="Q26" si="52">B26*P26/1000</f>
        <v>1034.7049999999999</v>
      </c>
      <c r="R26" s="16">
        <f t="shared" ref="R26" si="53">100-M26/G26%</f>
        <v>94.250325945241201</v>
      </c>
      <c r="S26" s="16">
        <f t="shared" ref="S26" si="54">100-O26/I26%</f>
        <v>98.709677419354833</v>
      </c>
      <c r="T26" s="16">
        <f t="shared" ref="T26" si="55">100-Q26/K26%</f>
        <v>87.050243111831449</v>
      </c>
    </row>
    <row r="27" spans="1:20" x14ac:dyDescent="0.25">
      <c r="A27" s="8" t="s">
        <v>2</v>
      </c>
      <c r="B27" s="31">
        <f>AVERAGE(B16:B26)</f>
        <v>140727.27272727274</v>
      </c>
      <c r="C27" s="8"/>
      <c r="D27" s="9">
        <f>AVERAGE(D16:D26)</f>
        <v>22399.740259740262</v>
      </c>
      <c r="E27" s="9">
        <f>D27/24</f>
        <v>933.32251082251094</v>
      </c>
      <c r="F27" s="9">
        <f>AVERAGE(F16:F26)</f>
        <v>590.63636363636363</v>
      </c>
      <c r="G27" s="9">
        <f t="shared" ref="G27:T27" si="56">AVERAGE(G16:G26)</f>
        <v>83524.809090909097</v>
      </c>
      <c r="H27" s="9">
        <f t="shared" si="56"/>
        <v>240.90909090909091</v>
      </c>
      <c r="I27" s="9">
        <f t="shared" si="56"/>
        <v>34017.818181818184</v>
      </c>
      <c r="J27" s="9">
        <f t="shared" si="56"/>
        <v>60.754545454545472</v>
      </c>
      <c r="K27" s="9">
        <f t="shared" si="56"/>
        <v>8533.7636363636339</v>
      </c>
      <c r="L27" s="9">
        <f t="shared" si="56"/>
        <v>41.218181818181819</v>
      </c>
      <c r="M27" s="9">
        <f t="shared" si="56"/>
        <v>5835.74</v>
      </c>
      <c r="N27" s="9">
        <f t="shared" si="56"/>
        <v>5.6090909090909093</v>
      </c>
      <c r="O27" s="9">
        <f t="shared" si="56"/>
        <v>801.05818181818177</v>
      </c>
      <c r="P27" s="9">
        <f t="shared" si="56"/>
        <v>8.339090909090908</v>
      </c>
      <c r="Q27" s="9">
        <f t="shared" si="56"/>
        <v>1178.8234545454545</v>
      </c>
      <c r="R27" s="9">
        <f t="shared" si="56"/>
        <v>93.005976980819952</v>
      </c>
      <c r="S27" s="9">
        <f t="shared" si="56"/>
        <v>97.624053168174484</v>
      </c>
      <c r="T27" s="9">
        <f t="shared" si="56"/>
        <v>86.143523597542128</v>
      </c>
    </row>
  </sheetData>
  <mergeCells count="2">
    <mergeCell ref="A14:T14"/>
    <mergeCell ref="A1:T1"/>
  </mergeCells>
  <conditionalFormatting sqref="B17">
    <cfRule type="cellIs" dxfId="23" priority="54" stopIfTrue="1" operator="greaterThan">
      <formula>430600</formula>
    </cfRule>
  </conditionalFormatting>
  <conditionalFormatting sqref="B19">
    <cfRule type="cellIs" dxfId="22" priority="62" stopIfTrue="1" operator="greaterThan">
      <formula>430600</formula>
    </cfRule>
  </conditionalFormatting>
  <conditionalFormatting sqref="B16">
    <cfRule type="cellIs" dxfId="21" priority="61" stopIfTrue="1" operator="greaterThan">
      <formula>430600</formula>
    </cfRule>
  </conditionalFormatting>
  <conditionalFormatting sqref="B17">
    <cfRule type="cellIs" dxfId="20" priority="60" stopIfTrue="1" operator="greaterThan">
      <formula>430600</formula>
    </cfRule>
  </conditionalFormatting>
  <conditionalFormatting sqref="B26">
    <cfRule type="cellIs" dxfId="19" priority="58" stopIfTrue="1" operator="greaterThan">
      <formula>430600</formula>
    </cfRule>
  </conditionalFormatting>
  <conditionalFormatting sqref="B25:B26 B19 B16:B17">
    <cfRule type="cellIs" dxfId="18" priority="57" stopIfTrue="1" operator="greaterThan">
      <formula>332000</formula>
    </cfRule>
  </conditionalFormatting>
  <conditionalFormatting sqref="B16">
    <cfRule type="cellIs" dxfId="17" priority="56" stopIfTrue="1" operator="greaterThan">
      <formula>430600</formula>
    </cfRule>
  </conditionalFormatting>
  <conditionalFormatting sqref="B19">
    <cfRule type="cellIs" dxfId="16" priority="53" stopIfTrue="1" operator="greaterThan">
      <formula>430600</formula>
    </cfRule>
  </conditionalFormatting>
  <conditionalFormatting sqref="B19">
    <cfRule type="cellIs" dxfId="15" priority="52" stopIfTrue="1" operator="greaterThan">
      <formula>430600</formula>
    </cfRule>
  </conditionalFormatting>
  <conditionalFormatting sqref="B25">
    <cfRule type="cellIs" dxfId="14" priority="51" stopIfTrue="1" operator="greaterThan">
      <formula>430600</formula>
    </cfRule>
  </conditionalFormatting>
  <conditionalFormatting sqref="B25">
    <cfRule type="cellIs" dxfId="13" priority="50" stopIfTrue="1" operator="greaterThan">
      <formula>430600</formula>
    </cfRule>
  </conditionalFormatting>
  <conditionalFormatting sqref="B16 B25:B26 B19">
    <cfRule type="cellIs" dxfId="12" priority="49" stopIfTrue="1" operator="greaterThan">
      <formula>332000</formula>
    </cfRule>
  </conditionalFormatting>
  <conditionalFormatting sqref="B20">
    <cfRule type="cellIs" dxfId="11" priority="46" stopIfTrue="1" operator="greaterThan">
      <formula>430600</formula>
    </cfRule>
  </conditionalFormatting>
  <conditionalFormatting sqref="B20">
    <cfRule type="cellIs" dxfId="10" priority="45" stopIfTrue="1" operator="greaterThan">
      <formula>332000</formula>
    </cfRule>
  </conditionalFormatting>
  <conditionalFormatting sqref="B21">
    <cfRule type="cellIs" dxfId="9" priority="44" stopIfTrue="1" operator="greaterThan">
      <formula>430600</formula>
    </cfRule>
  </conditionalFormatting>
  <conditionalFormatting sqref="B21">
    <cfRule type="cellIs" dxfId="8" priority="43" stopIfTrue="1" operator="greaterThan">
      <formula>332000</formula>
    </cfRule>
  </conditionalFormatting>
  <conditionalFormatting sqref="B22">
    <cfRule type="cellIs" dxfId="7" priority="42" stopIfTrue="1" operator="greaterThan">
      <formula>430600</formula>
    </cfRule>
  </conditionalFormatting>
  <conditionalFormatting sqref="B22">
    <cfRule type="cellIs" dxfId="6" priority="41" stopIfTrue="1" operator="greaterThan">
      <formula>332000</formula>
    </cfRule>
  </conditionalFormatting>
  <conditionalFormatting sqref="B23">
    <cfRule type="cellIs" dxfId="5" priority="40" stopIfTrue="1" operator="greaterThan">
      <formula>430600</formula>
    </cfRule>
  </conditionalFormatting>
  <conditionalFormatting sqref="B23">
    <cfRule type="cellIs" dxfId="4" priority="39" stopIfTrue="1" operator="greaterThan">
      <formula>332000</formula>
    </cfRule>
  </conditionalFormatting>
  <conditionalFormatting sqref="B24">
    <cfRule type="cellIs" dxfId="3" priority="36" stopIfTrue="1" operator="greaterThan">
      <formula>430600</formula>
    </cfRule>
  </conditionalFormatting>
  <conditionalFormatting sqref="B24">
    <cfRule type="cellIs" dxfId="2" priority="35" stopIfTrue="1" operator="greaterThan">
      <formula>332000</formula>
    </cfRule>
  </conditionalFormatting>
  <conditionalFormatting sqref="B18">
    <cfRule type="cellIs" dxfId="1" priority="30" stopIfTrue="1" operator="greaterThan">
      <formula>430600</formula>
    </cfRule>
  </conditionalFormatting>
  <conditionalFormatting sqref="B18">
    <cfRule type="cellIs" dxfId="0" priority="29" stopIfTrue="1" operator="greaterThan">
      <formula>332000</formula>
    </cfRule>
  </conditionalFormatting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Majcherczak</dc:creator>
  <cp:lastModifiedBy>Kamil Gałązka</cp:lastModifiedBy>
  <cp:lastPrinted>2019-07-08T13:08:23Z</cp:lastPrinted>
  <dcterms:created xsi:type="dcterms:W3CDTF">2019-07-08T11:48:47Z</dcterms:created>
  <dcterms:modified xsi:type="dcterms:W3CDTF">2021-05-14T09:36:35Z</dcterms:modified>
</cp:coreProperties>
</file>