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plik\vol_3\wzp\ODDZIAŁ OBSŁUGI POSTĘPOWAŃ BIEŻĄCYCH\2017\Agnieszka Balcerak\postępowania\18 Sprzątanie UMŁ\"/>
    </mc:Choice>
  </mc:AlternateContent>
  <bookViews>
    <workbookView xWindow="0" yWindow="0" windowWidth="28800" windowHeight="12375" tabRatio="894" firstSheet="3" activeTab="22"/>
  </bookViews>
  <sheets>
    <sheet name="Zestawienie" sheetId="3" r:id="rId1"/>
    <sheet name="Krzemieniecka" sheetId="26" r:id="rId2"/>
    <sheet name="P102" sheetId="9" r:id="rId3"/>
    <sheet name="P104-6" sheetId="11" r:id="rId4"/>
    <sheet name="P108" sheetId="12" r:id="rId5"/>
    <sheet name="P110" sheetId="13" r:id="rId6"/>
    <sheet name="P113" sheetId="14" r:id="rId7"/>
    <sheet name="P115" sheetId="15" r:id="rId8"/>
    <sheet name="P153(A)" sheetId="31" r:id="rId9"/>
    <sheet name="P153(B)" sheetId="32" r:id="rId10"/>
    <sheet name="P 171" sheetId="29" r:id="rId11"/>
    <sheet name="P175" sheetId="30" r:id="rId12"/>
    <sheet name="Pabianicka" sheetId="23" r:id="rId13"/>
    <sheet name="Piłsudskiego" sheetId="33" r:id="rId14"/>
    <sheet name="Politechniki" sheetId="22" r:id="rId15"/>
    <sheet name="Sienkiewicza" sheetId="35" r:id="rId16"/>
    <sheet name="Skorupki" sheetId="17" r:id="rId17"/>
    <sheet name="Smugowa" sheetId="34" r:id="rId18"/>
    <sheet name="Urzędnicza" sheetId="38" r:id="rId19"/>
    <sheet name="Wierzbowa" sheetId="6" r:id="rId20"/>
    <sheet name="Wileńska" sheetId="18" r:id="rId21"/>
    <sheet name="Zachodnia" sheetId="36" r:id="rId22"/>
    <sheet name="Zgierska" sheetId="37" r:id="rId23"/>
  </sheets>
  <calcPr calcId="152511"/>
</workbook>
</file>

<file path=xl/calcChain.xml><?xml version="1.0" encoding="utf-8"?>
<calcChain xmlns="http://schemas.openxmlformats.org/spreadsheetml/2006/main">
  <c r="B24" i="33" l="1"/>
  <c r="E26" i="33"/>
  <c r="E25" i="33"/>
  <c r="B3" i="38"/>
  <c r="B4" i="38"/>
  <c r="B3" i="37"/>
  <c r="B3" i="36"/>
  <c r="B4" i="36"/>
  <c r="E9" i="36"/>
  <c r="B4" i="35"/>
  <c r="E30" i="35"/>
  <c r="B4" i="34"/>
  <c r="E34" i="34"/>
  <c r="B4" i="33"/>
  <c r="B4" i="32"/>
  <c r="B4" i="31"/>
  <c r="B3" i="30"/>
  <c r="C11" i="3"/>
  <c r="C13" i="3"/>
  <c r="C14" i="3"/>
  <c r="C21" i="3"/>
  <c r="C24" i="3"/>
  <c r="D24" i="3"/>
  <c r="B4" i="26"/>
  <c r="B6" i="26"/>
  <c r="C6" i="26"/>
  <c r="B3" i="22"/>
  <c r="E35" i="11"/>
  <c r="B3" i="9"/>
  <c r="B3" i="11"/>
  <c r="C10" i="3" s="1"/>
  <c r="B4" i="11"/>
  <c r="D10" i="3" s="1"/>
  <c r="D28" i="3" s="1"/>
  <c r="B3" i="13"/>
  <c r="C12" i="3" s="1"/>
  <c r="B21" i="14"/>
  <c r="B3" i="15"/>
  <c r="E6" i="17"/>
  <c r="B23" i="6"/>
  <c r="B4" i="6"/>
  <c r="B3" i="6"/>
  <c r="B3" i="18"/>
  <c r="C25" i="3" s="1"/>
  <c r="C28" i="3" l="1"/>
</calcChain>
</file>

<file path=xl/sharedStrings.xml><?xml version="1.0" encoding="utf-8"?>
<sst xmlns="http://schemas.openxmlformats.org/spreadsheetml/2006/main" count="1134" uniqueCount="219">
  <si>
    <t>Nazwa</t>
  </si>
  <si>
    <r>
      <t>Powierzchnia łączna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</si>
  <si>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Ilość</t>
  </si>
  <si>
    <t>Opis</t>
  </si>
  <si>
    <t>Uwagi</t>
  </si>
  <si>
    <t>Pomieszczenia biurowe</t>
  </si>
  <si>
    <t>Sale konferencyjne</t>
  </si>
  <si>
    <t>Korytarze i ciągi komunikacyjne</t>
  </si>
  <si>
    <t>Sanitariaty</t>
  </si>
  <si>
    <t>Piwnice</t>
  </si>
  <si>
    <t>Pomieszczenia techniczne</t>
  </si>
  <si>
    <t>Okna</t>
  </si>
  <si>
    <r>
      <t>(m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)</t>
    </r>
  </si>
  <si>
    <t>drewno</t>
  </si>
  <si>
    <t>PCV</t>
  </si>
  <si>
    <t>wykładzina dywanowa</t>
  </si>
  <si>
    <t>terakota</t>
  </si>
  <si>
    <t>beton</t>
  </si>
  <si>
    <t>kamień</t>
  </si>
  <si>
    <t>Kuchnie i pomieszczenia socjalne</t>
  </si>
  <si>
    <t>miski ustępowe</t>
  </si>
  <si>
    <t>pisuary</t>
  </si>
  <si>
    <t>bidety</t>
  </si>
  <si>
    <t>prysznice</t>
  </si>
  <si>
    <t>umywalki</t>
  </si>
  <si>
    <t>pojemniki na ręczniki papierowe</t>
  </si>
  <si>
    <t>dozowniki mydła w płynie</t>
  </si>
  <si>
    <t>pojemniki na papier toaletowy</t>
  </si>
  <si>
    <t>wyposażenie</t>
  </si>
  <si>
    <t>zespolone</t>
  </si>
  <si>
    <t>skręcane 2-szybowe</t>
  </si>
  <si>
    <t>skrzynkowe</t>
  </si>
  <si>
    <t>żaluzje</t>
  </si>
  <si>
    <t>firany i zasłony</t>
  </si>
  <si>
    <t>Inne pomieszczenia</t>
  </si>
  <si>
    <t>powierzchnie nieutwardzone i z roślinnością</t>
  </si>
  <si>
    <t>parkingi i ciągi komunikacyjne utwardzone</t>
  </si>
  <si>
    <t>Teren zewnętrzny</t>
  </si>
  <si>
    <t>(szt.)</t>
  </si>
  <si>
    <t>umywalki / zlewozmywaki</t>
  </si>
  <si>
    <t>podłoga</t>
  </si>
  <si>
    <t>rodzaj okien</t>
  </si>
  <si>
    <t>Pow. wewn.</t>
  </si>
  <si>
    <t>Pow. zewn.</t>
  </si>
  <si>
    <t>Wierzbowa 49</t>
  </si>
  <si>
    <t>Sienkiewicza 5</t>
  </si>
  <si>
    <t>Piotrkowska 102</t>
  </si>
  <si>
    <t>Piotrkowska 104 - 106</t>
  </si>
  <si>
    <t>Piotrkowska 108</t>
  </si>
  <si>
    <t>Piotrkowska 113</t>
  </si>
  <si>
    <t>Piotrkowska 115</t>
  </si>
  <si>
    <t>Piotrkowska 175</t>
  </si>
  <si>
    <t>Skorupki 21</t>
  </si>
  <si>
    <t>Wileńska 53</t>
  </si>
  <si>
    <t>warsztat</t>
  </si>
  <si>
    <t>5 + 5</t>
  </si>
  <si>
    <t>gres</t>
  </si>
  <si>
    <t>Budynek</t>
  </si>
  <si>
    <t>Piotrkowska 110</t>
  </si>
  <si>
    <t>Razem:</t>
  </si>
  <si>
    <t>lastrico</t>
  </si>
  <si>
    <t>boksy szklane</t>
  </si>
  <si>
    <t>witryna szklana</t>
  </si>
  <si>
    <t>Zestawienie powierzchni</t>
  </si>
  <si>
    <t>Okna w Dużej Sali Obrad 6 m wysokości, z zewnątrz dostępne z podnośnika</t>
  </si>
  <si>
    <t>nieotwierane</t>
  </si>
  <si>
    <t>okna w garażu</t>
  </si>
  <si>
    <t>aluminiowe</t>
  </si>
  <si>
    <t>luxfery</t>
  </si>
  <si>
    <t>ul. Urzędnicza 45</t>
  </si>
  <si>
    <r>
      <t xml:space="preserve">19 pomieszczeń sprzątanych </t>
    </r>
    <r>
      <rPr>
        <sz val="10"/>
        <rFont val="Arial CE"/>
        <family val="2"/>
        <charset val="238"/>
      </rPr>
      <t>w czasie pracy Urzędu</t>
    </r>
  </si>
  <si>
    <t>mycie mechaniczne maszyną od 5.00 – 7.00 rano</t>
  </si>
  <si>
    <t>ul. Wierzbowa 49</t>
  </si>
  <si>
    <t>garaż (beton)</t>
  </si>
  <si>
    <t>ul. Sienkiewicza 5</t>
  </si>
  <si>
    <t>ul. Piotrkowska 102</t>
  </si>
  <si>
    <t>ul. Piotrkowska 104 - 106</t>
  </si>
  <si>
    <t>ul. Piotrkowska 108</t>
  </si>
  <si>
    <t>ul. Piotrkowska 110 (Pasaż Schillera)</t>
  </si>
  <si>
    <t>ul. Piotrkowska 113</t>
  </si>
  <si>
    <t>ul. Piotrkowska 115</t>
  </si>
  <si>
    <t>ul. Piotrkowska 175</t>
  </si>
  <si>
    <t>ul. Skorupki 21</t>
  </si>
  <si>
    <t>ul. Wileńska 53</t>
  </si>
  <si>
    <t>sprzątanie w czasie pracy Urzędu</t>
  </si>
  <si>
    <t>Pow. siedziby rozlokowana jest na 5 kondygnacjach (wraz z piwnicą)</t>
  </si>
  <si>
    <t>Pow. siedziby rozlokowana jest na 3 kondygnacjach (wraz z piwnicą)</t>
  </si>
  <si>
    <t>ul. Smugowa 26a  i 30/32</t>
  </si>
  <si>
    <t>Pow. siedziby rozlokowana jest na  3 kondygnacjach (wraz z piwnicą)</t>
  </si>
  <si>
    <t>Pow. siedziby rozlokowana jest na 6 kondygnacjach (wraz z piwnicą)</t>
  </si>
  <si>
    <t>W tym 7 par drzwi oszklonych</t>
  </si>
  <si>
    <t>Pow. siedziby rozlokowana jest na 4 kondygnacjach (wraz z piwnicą)</t>
  </si>
  <si>
    <t>Ilość osób zatrudnionych w urzędzie: 110</t>
  </si>
  <si>
    <t>Ilość osób zatrudnionych w urzędzie: 51</t>
  </si>
  <si>
    <t>Średnia ilość koszy: w pomieszczeniach wew. - 170 szt., na terenach zew. - 2 szt.</t>
  </si>
  <si>
    <t>Ilość osób zatrudnionych w urzędzie: 175</t>
  </si>
  <si>
    <t>Średnia ilość koszy: w pomieszczeniach wew. - 220 szt., na terenach zew. - 2 szt.</t>
  </si>
  <si>
    <t>Ilość osób zatrudnionych w urzędzie: 27</t>
  </si>
  <si>
    <t>Średnia ilość koszy: w pomieszczeniach wew. - 130 szt., na terenach zew. - 5 szt.</t>
  </si>
  <si>
    <t>żaluzje poziome</t>
  </si>
  <si>
    <t>żaluzje pionowe 144
rolety 36</t>
  </si>
  <si>
    <t>Ilość osób zatrudnionych w urzędzie: 112</t>
  </si>
  <si>
    <t>Ilość osób zatrudnionych w urzędzie: 13</t>
  </si>
  <si>
    <t>parkiet</t>
  </si>
  <si>
    <t>Ilość osób zatrudnionych w urzędzie: 467</t>
  </si>
  <si>
    <t>Średnia ilość koszy: w pomieszczeniach wew. - 340 szt., na terenach zew. - 10 szt.</t>
  </si>
  <si>
    <t>Ilość osób zatrudnionych w urzędzie: 71</t>
  </si>
  <si>
    <t>Średnia ilość koszy: w pomieszczeniach wew. - 31 szt., na terenach zew. - 3 szt.</t>
  </si>
  <si>
    <t>syntetyk - żywica</t>
  </si>
  <si>
    <t>winda (PCV)</t>
  </si>
  <si>
    <t>Średnia ilość koszy: w pomieszczeniach wew. - 20 szt.</t>
  </si>
  <si>
    <t>Średnia ilość koszy: w pomieszczeniach wew. - 14 szt.</t>
  </si>
  <si>
    <t>Średnia ilość koszy: w pomieszczeniach wew. - 48 szt.</t>
  </si>
  <si>
    <t>Średnia ilość koszy: w pomieszczeniach wew. - 86 szt.</t>
  </si>
  <si>
    <t>Średnia ilość koszy: w pomieszczeniach wew. - 62 szt.</t>
  </si>
  <si>
    <t>Średnia ilość koszy: w pomieszczeniach wew. - 34 szt.</t>
  </si>
  <si>
    <t>pomieszczenie gospodarcze (PCV)</t>
  </si>
  <si>
    <t>archiwum (PCV)</t>
  </si>
  <si>
    <t>Średnia ilość koszy: w pomieszczeniach wew. - 4 szt.</t>
  </si>
  <si>
    <t>Lp.</t>
  </si>
  <si>
    <t>Sala ślubów
Sala życzeń</t>
  </si>
  <si>
    <t>portiernia (terakota)</t>
  </si>
  <si>
    <t>poczekalnie (płytki kamienne)</t>
  </si>
  <si>
    <t>Ilość osób zatrudnionych w urzędzie: 9</t>
  </si>
  <si>
    <t>Średnia ilość koszy: w pomieszczeniach wew. - 20 szt., na terenach zew. - 2 szt.</t>
  </si>
  <si>
    <t>zlewozmywaki</t>
  </si>
  <si>
    <t>portiernia, zaplecze socjalne (terakota)</t>
  </si>
  <si>
    <t xml:space="preserve">Pow. siedziby rozlokowana jest na 6 kondygnacjach (wraz z piwnicą)   </t>
  </si>
  <si>
    <t>Budynek A</t>
  </si>
  <si>
    <t>żaluzje - wertykale</t>
  </si>
  <si>
    <t>Średnia ilość koszy w pomieszczeniach wew.: 90 szt.</t>
  </si>
  <si>
    <t xml:space="preserve">Pow. siedziby rozlokowana jest na 5 kondygnacjach (wraz z piwnicą) </t>
  </si>
  <si>
    <t>panele podłogowe</t>
  </si>
  <si>
    <t>rolety</t>
  </si>
  <si>
    <t>Ilość osób zatrudnionych w urzędzie: 134</t>
  </si>
  <si>
    <t>Średnia ilość koszy: w pomieszczeniach wew. - 127 szt., na terenach zew. - 4 szt.</t>
  </si>
  <si>
    <t xml:space="preserve">Pow. siedziby rozlokowana jest na 4 kondygnacjach (wraz z piwnicą) </t>
  </si>
  <si>
    <t>12 pomieszczeń sprzątanych w czasie pracy Urzędu</t>
  </si>
  <si>
    <t>Sala ślubów (posadzka marmurowa)</t>
  </si>
  <si>
    <t>Ilość osób zatrudnionych w urzędzie: 11</t>
  </si>
  <si>
    <t>Średnia ilość koszy: w pomieszczeniach wew. - 28 szt., na terenach zew. - 2 szt. przy wejściu, wokół teren parku</t>
  </si>
  <si>
    <t xml:space="preserve">Pow. siedziby rozlokowana jest na 3 kondygnacjach (wraz z piwnicą)   
</t>
  </si>
  <si>
    <t>Budynek B</t>
  </si>
  <si>
    <t>Średnia ilość koszy w pomieszczeniach wew.: 16 szt.</t>
  </si>
  <si>
    <t>archiwum dowodowe (PCV)</t>
  </si>
  <si>
    <t>składnica akt (PCV)</t>
  </si>
  <si>
    <t>Ilość osób zatrudnionych w urzędzie: 113</t>
  </si>
  <si>
    <t>Średnia ilość koszy: w pomieszczeniach wew.: 150 szt.</t>
  </si>
  <si>
    <t>Urzędnicza 45</t>
  </si>
  <si>
    <t>Smugowa 26a i 30/32</t>
  </si>
  <si>
    <t>Pow. siedziby rozlokowana jest na 1kondygnacji (wraz z piwnicą)</t>
  </si>
  <si>
    <t>Pow. siedziby rozlokowana jest na 1 kondygnacji (wraz z piwnicą)</t>
  </si>
  <si>
    <t>ul. Zachodnia 47</t>
  </si>
  <si>
    <t xml:space="preserve">ul. Zgierska 71 </t>
  </si>
  <si>
    <t xml:space="preserve">al. Politechniki 32 </t>
  </si>
  <si>
    <t>ul. Pabianicka 2</t>
  </si>
  <si>
    <t>ul. Krzemieniecka 2b</t>
  </si>
  <si>
    <t>ul. Piotrkowska 153</t>
  </si>
  <si>
    <t>al. Piłsudskiego 100</t>
  </si>
  <si>
    <t>Zachodnia 47</t>
  </si>
  <si>
    <t>Zgierska 71</t>
  </si>
  <si>
    <t>Politechniki 32</t>
  </si>
  <si>
    <t>Pabianicka 2</t>
  </si>
  <si>
    <t>Krzemieniecka 2b</t>
  </si>
  <si>
    <t>Piotrkowska 153 Budynek A</t>
  </si>
  <si>
    <t>Piotrkowska 153 Budynek B</t>
  </si>
  <si>
    <t>Piłsudskiego 100 Budynek A</t>
  </si>
  <si>
    <t>Pow. wewn. (m2)</t>
  </si>
  <si>
    <t>Pow. zewn. (m2)</t>
  </si>
  <si>
    <t>Piłsudskiego 100 - budynek USC</t>
  </si>
  <si>
    <t>Ilość osób zatrudnionych w urzędzie: 20</t>
  </si>
  <si>
    <t>Średnia ilość koszy: w pomieszczeniach wew. - 15 szt.</t>
  </si>
  <si>
    <t xml:space="preserve">Pow. siedziby rozlokowana jest na 1 kondygnacji </t>
  </si>
  <si>
    <t>Piotrkowska 171</t>
  </si>
  <si>
    <t>ul. Piotrkowska 171</t>
  </si>
  <si>
    <t xml:space="preserve">Pow. siedziby rozlokowana jest na 4 kondygnacjach </t>
  </si>
  <si>
    <t>stan obecny w toaletach</t>
  </si>
  <si>
    <t>połaciowe</t>
  </si>
  <si>
    <t xml:space="preserve">żaluzje </t>
  </si>
  <si>
    <t>Archiwum/magazyn</t>
  </si>
  <si>
    <r>
      <t>791,49 m</t>
    </r>
    <r>
      <rPr>
        <b/>
        <vertAlign val="superscript"/>
        <sz val="12"/>
        <rFont val="Times New Roman"/>
        <family val="1"/>
        <charset val="238"/>
      </rPr>
      <t>2</t>
    </r>
  </si>
  <si>
    <r>
      <t>900 m</t>
    </r>
    <r>
      <rPr>
        <b/>
        <vertAlign val="superscript"/>
        <sz val="12"/>
        <rFont val="Times New Roman"/>
        <family val="1"/>
        <charset val="238"/>
      </rPr>
      <t>2</t>
    </r>
  </si>
  <si>
    <t>Pow. wew.bez piwnic</t>
  </si>
  <si>
    <t>Pow. wew.z piwnicami</t>
  </si>
  <si>
    <t>Pow. zew.</t>
  </si>
  <si>
    <t>Ilość osób zatrudnionych : 57</t>
  </si>
  <si>
    <t>Pow.wew/zew.98</t>
  </si>
  <si>
    <t>Teren wew./zew.</t>
  </si>
  <si>
    <t>patio,  podwórko łaczące dwa budynki A i B</t>
  </si>
  <si>
    <t>Ilość osób zatrudnionych w urzędzie: 77 - na dzień 5 stycznia 2017 r.</t>
  </si>
  <si>
    <t>Średnia ilość koszy w pomieszczeniach wew.: 56 szt.</t>
  </si>
  <si>
    <t>Ilość osób zatrudnionych w urzędzie: 53</t>
  </si>
  <si>
    <t xml:space="preserve"> ilośc osób zatrudnionych w urzędzie  91 </t>
  </si>
  <si>
    <t>zieleń 4974 m2</t>
  </si>
  <si>
    <t>wykładzina PCV</t>
  </si>
  <si>
    <t xml:space="preserve">panele podłogowe </t>
  </si>
  <si>
    <t>prysznic</t>
  </si>
  <si>
    <t>Ilość osób zatrudnionych w urzędzie: 244</t>
  </si>
  <si>
    <t>mycie witryny szklanej i szklanego daszka nad wejsciem - razem z myciem okien</t>
  </si>
  <si>
    <t>Ilość osób zatrudnionych w urzędzie: 164</t>
  </si>
  <si>
    <t xml:space="preserve">Średnia ilość koszy: w pomieszczeniach wew. - 170 szt., na terenach zew. - 6 szt. </t>
  </si>
  <si>
    <t>8 pomieszczeń sprzątanych w czasie pracy Urzędu o pw. 216,2 m2 oraz pom. archiwum o pow. 98 m2</t>
  </si>
  <si>
    <t>25 pomieszczeń o powierzchni481 m2 które sprzątane są w czasie pracy Urzędu</t>
  </si>
  <si>
    <t>56 pomieszczeń o łącznej powierzchni 1.033 m2 sprzątanych w czasie pracy urzędu</t>
  </si>
  <si>
    <t xml:space="preserve">Sprzątanie 40 pomieszczeń o pow. 1.989,4 m2 w czasie pracy urzędu </t>
  </si>
  <si>
    <t>11 pomieszczeń p pow. 214 m2 sprzątanych w czasie pracy Urzędu</t>
  </si>
  <si>
    <t>w tym 9.940 USC</t>
  </si>
  <si>
    <r>
      <t xml:space="preserve"> Piwnica U.S.C</t>
    </r>
    <r>
      <rPr>
        <sz val="8"/>
        <rFont val="Arial CE"/>
        <charset val="238"/>
      </rPr>
      <t>. Archiwum Zakładowe 140 m2 sprzątanie raz ma miesiąc</t>
    </r>
  </si>
  <si>
    <r>
      <t xml:space="preserve"> </t>
    </r>
    <r>
      <rPr>
        <b/>
        <sz val="8"/>
        <rFont val="Arial CE"/>
        <charset val="238"/>
      </rPr>
      <t>Piwnica U.S.C</t>
    </r>
    <r>
      <rPr>
        <sz val="8"/>
        <rFont val="Arial CE"/>
        <charset val="238"/>
      </rPr>
      <t>. Archiwum W.S.O. 140 m2 sprzątanie raz na miesiąc</t>
    </r>
  </si>
  <si>
    <r>
      <t>Korytarze piwnicy U.S.C.</t>
    </r>
    <r>
      <rPr>
        <sz val="8"/>
        <rFont val="Arial CE"/>
        <charset val="238"/>
      </rPr>
      <t xml:space="preserve">  200 m2 sprzatanie 2 razy w miesiącu</t>
    </r>
  </si>
  <si>
    <r>
      <t>15 pomieszczeń o łącznej powierzchni 373,2 m</t>
    </r>
    <r>
      <rPr>
        <vertAlign val="superscript"/>
        <sz val="10"/>
        <rFont val="Arial CE"/>
        <charset val="238"/>
      </rPr>
      <t>2 sprzątanych w czasie pracy Urzędu</t>
    </r>
  </si>
  <si>
    <t>W tym 8 pom. o pow. 324 m2 sprzątane w obecności pracowników UMŁ w godzinach pracy Urzędu</t>
  </si>
  <si>
    <t>36 pomieszczeń o pow.  988 m2 sprzątane w czasie pracy Urzędu</t>
  </si>
  <si>
    <t>2900 + 9.940</t>
  </si>
  <si>
    <t>12.840</t>
  </si>
  <si>
    <t xml:space="preserve">Załącznik Nr 2 do szczegółowego opisu przedmiotu zamówienia </t>
  </si>
  <si>
    <t>DOA-ZP-VII.271.18.2017</t>
  </si>
  <si>
    <t>Średnia ilość koszy: w pomieszczeniach wew. 39</t>
  </si>
  <si>
    <t>Wejście do budynku - 48 m2 (pow. zew.)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</si>
</sst>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vertAlign val="superscript"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vertAlign val="super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0" fillId="3" borderId="0" applyNumberFormat="0" applyBorder="0" applyAlignment="0" applyProtection="0"/>
  </cellStyleXfs>
  <cellXfs count="162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32" fillId="0" borderId="0" xfId="0" applyFont="1"/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6" fillId="0" borderId="0" xfId="0" applyFont="1"/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opLeftCell="A4" workbookViewId="0">
      <selection activeCell="B32" sqref="B32"/>
    </sheetView>
  </sheetViews>
  <sheetFormatPr defaultRowHeight="12.75"/>
  <cols>
    <col min="1" max="1" width="9.140625" style="10"/>
    <col min="2" max="2" width="39.42578125" customWidth="1"/>
    <col min="3" max="3" width="18" customWidth="1"/>
    <col min="4" max="4" width="18.42578125" customWidth="1"/>
  </cols>
  <sheetData>
    <row r="1" spans="1:9" ht="75">
      <c r="B1" s="83" t="s">
        <v>216</v>
      </c>
      <c r="D1" s="84" t="s">
        <v>215</v>
      </c>
      <c r="E1" s="85"/>
      <c r="F1" s="85"/>
      <c r="G1" s="85"/>
      <c r="H1" s="85"/>
      <c r="I1" s="85"/>
    </row>
    <row r="2" spans="1:9" ht="15">
      <c r="A2" s="86" t="s">
        <v>63</v>
      </c>
      <c r="B2" s="86"/>
      <c r="C2" s="86"/>
      <c r="D2" s="86"/>
    </row>
    <row r="4" spans="1:9" ht="20.100000000000001" customHeight="1">
      <c r="A4" s="11" t="s">
        <v>119</v>
      </c>
      <c r="B4" s="12" t="s">
        <v>57</v>
      </c>
      <c r="C4" s="12" t="s">
        <v>167</v>
      </c>
      <c r="D4" s="12" t="s">
        <v>168</v>
      </c>
    </row>
    <row r="5" spans="1:9" ht="20.100000000000001" customHeight="1">
      <c r="A5" s="13">
        <v>1</v>
      </c>
      <c r="B5" s="46" t="s">
        <v>163</v>
      </c>
      <c r="C5" s="46">
        <v>2234</v>
      </c>
      <c r="D5" s="46">
        <v>930</v>
      </c>
    </row>
    <row r="6" spans="1:9" ht="20.100000000000001" customHeight="1">
      <c r="A6" s="13">
        <v>2</v>
      </c>
      <c r="B6" s="46" t="s">
        <v>162</v>
      </c>
      <c r="C6" s="46">
        <v>873</v>
      </c>
      <c r="D6" s="46">
        <v>48</v>
      </c>
    </row>
    <row r="7" spans="1:9" ht="20.100000000000001" customHeight="1">
      <c r="A7" s="13">
        <v>3</v>
      </c>
      <c r="B7" s="46" t="s">
        <v>169</v>
      </c>
      <c r="C7" s="46"/>
      <c r="D7" s="46">
        <v>9940</v>
      </c>
    </row>
    <row r="8" spans="1:9" ht="20.100000000000001" customHeight="1">
      <c r="A8" s="16">
        <v>4</v>
      </c>
      <c r="B8" s="46" t="s">
        <v>166</v>
      </c>
      <c r="C8" s="46">
        <v>2095</v>
      </c>
      <c r="D8" s="46">
        <v>2900</v>
      </c>
    </row>
    <row r="9" spans="1:9" ht="20.100000000000001" customHeight="1">
      <c r="A9" s="13">
        <v>5</v>
      </c>
      <c r="B9" s="46" t="s">
        <v>46</v>
      </c>
      <c r="C9" s="46">
        <v>356</v>
      </c>
      <c r="D9" s="46">
        <v>0</v>
      </c>
    </row>
    <row r="10" spans="1:9" ht="20.100000000000001" customHeight="1">
      <c r="A10" s="13">
        <v>6</v>
      </c>
      <c r="B10" s="46" t="s">
        <v>47</v>
      </c>
      <c r="C10" s="46">
        <f>'P104-6'!$B$3</f>
        <v>12220</v>
      </c>
      <c r="D10" s="46">
        <f>'P104-6'!$B$4</f>
        <v>3650</v>
      </c>
    </row>
    <row r="11" spans="1:9" ht="20.100000000000001" customHeight="1">
      <c r="A11" s="13">
        <v>7</v>
      </c>
      <c r="B11" s="46" t="s">
        <v>48</v>
      </c>
      <c r="C11" s="46">
        <f>'P108'!$B$3</f>
        <v>210</v>
      </c>
      <c r="D11" s="46">
        <v>0</v>
      </c>
    </row>
    <row r="12" spans="1:9" ht="20.100000000000001" customHeight="1">
      <c r="A12" s="13">
        <v>8</v>
      </c>
      <c r="B12" s="46" t="s">
        <v>58</v>
      </c>
      <c r="C12" s="46">
        <f>'P110'!$B$3</f>
        <v>1369</v>
      </c>
      <c r="D12" s="46">
        <v>0</v>
      </c>
    </row>
    <row r="13" spans="1:9" ht="20.100000000000001" customHeight="1">
      <c r="A13" s="16">
        <v>9</v>
      </c>
      <c r="B13" s="46" t="s">
        <v>49</v>
      </c>
      <c r="C13" s="46">
        <f>'P113'!$B$3</f>
        <v>2081</v>
      </c>
      <c r="D13" s="46">
        <v>0</v>
      </c>
    </row>
    <row r="14" spans="1:9" ht="20.100000000000001" customHeight="1">
      <c r="A14" s="13">
        <v>10</v>
      </c>
      <c r="B14" s="46" t="s">
        <v>50</v>
      </c>
      <c r="C14" s="46">
        <f>'P115'!$B$3</f>
        <v>673</v>
      </c>
      <c r="D14" s="46">
        <v>0</v>
      </c>
    </row>
    <row r="15" spans="1:9" ht="20.100000000000001" customHeight="1">
      <c r="A15" s="13">
        <v>11</v>
      </c>
      <c r="B15" s="46" t="s">
        <v>164</v>
      </c>
      <c r="C15" s="46">
        <v>1798</v>
      </c>
      <c r="D15" s="46">
        <v>0</v>
      </c>
    </row>
    <row r="16" spans="1:9" ht="20.100000000000001" customHeight="1">
      <c r="A16" s="13">
        <v>12</v>
      </c>
      <c r="B16" s="46" t="s">
        <v>165</v>
      </c>
      <c r="C16" s="46">
        <v>631</v>
      </c>
      <c r="D16" s="46">
        <v>0</v>
      </c>
    </row>
    <row r="17" spans="1:7" ht="20.100000000000001" customHeight="1">
      <c r="A17" s="13">
        <v>13</v>
      </c>
      <c r="B17" s="46" t="s">
        <v>173</v>
      </c>
      <c r="C17" s="46">
        <v>900</v>
      </c>
      <c r="D17" s="46">
        <v>150</v>
      </c>
    </row>
    <row r="18" spans="1:7" ht="20.100000000000001" customHeight="1">
      <c r="A18" s="16">
        <v>14</v>
      </c>
      <c r="B18" s="46" t="s">
        <v>51</v>
      </c>
      <c r="C18" s="46">
        <v>1610</v>
      </c>
      <c r="D18" s="46">
        <v>0</v>
      </c>
    </row>
    <row r="19" spans="1:7" ht="20.100000000000001" customHeight="1">
      <c r="A19" s="13">
        <v>15</v>
      </c>
      <c r="B19" s="46" t="s">
        <v>161</v>
      </c>
      <c r="C19" s="46">
        <v>3693</v>
      </c>
      <c r="D19" s="46">
        <v>1161</v>
      </c>
    </row>
    <row r="20" spans="1:7" ht="20.100000000000001" customHeight="1">
      <c r="A20" s="13">
        <v>16</v>
      </c>
      <c r="B20" s="46" t="s">
        <v>45</v>
      </c>
      <c r="C20" s="46">
        <v>4090</v>
      </c>
      <c r="D20" s="46">
        <v>550</v>
      </c>
    </row>
    <row r="21" spans="1:7" ht="20.100000000000001" customHeight="1">
      <c r="A21" s="13">
        <v>17</v>
      </c>
      <c r="B21" s="46" t="s">
        <v>52</v>
      </c>
      <c r="C21" s="46">
        <f>Skorupki!$B$3</f>
        <v>1287</v>
      </c>
      <c r="D21" s="46">
        <v>0</v>
      </c>
    </row>
    <row r="22" spans="1:7" ht="20.100000000000001" customHeight="1">
      <c r="A22" s="13">
        <v>18</v>
      </c>
      <c r="B22" s="46" t="s">
        <v>149</v>
      </c>
      <c r="C22" s="46">
        <v>3745</v>
      </c>
      <c r="D22" s="46">
        <v>8070</v>
      </c>
    </row>
    <row r="23" spans="1:7" ht="20.100000000000001" customHeight="1">
      <c r="A23" s="16">
        <v>19</v>
      </c>
      <c r="B23" s="46" t="s">
        <v>148</v>
      </c>
      <c r="C23" s="46">
        <v>2758</v>
      </c>
      <c r="D23" s="46">
        <v>870</v>
      </c>
    </row>
    <row r="24" spans="1:7" ht="20.100000000000001" customHeight="1">
      <c r="A24" s="13">
        <v>20</v>
      </c>
      <c r="B24" s="46" t="s">
        <v>44</v>
      </c>
      <c r="C24" s="46">
        <f>Wierzbowa!$B$3</f>
        <v>2282</v>
      </c>
      <c r="D24" s="46">
        <f>Wierzbowa!$B$4</f>
        <v>1230</v>
      </c>
    </row>
    <row r="25" spans="1:7" ht="20.100000000000001" customHeight="1">
      <c r="A25" s="13">
        <v>21</v>
      </c>
      <c r="B25" s="46" t="s">
        <v>53</v>
      </c>
      <c r="C25" s="46">
        <f>Wileńska!$B$3</f>
        <v>98</v>
      </c>
      <c r="D25" s="46">
        <v>0</v>
      </c>
      <c r="F25" s="47"/>
    </row>
    <row r="26" spans="1:7" ht="20.100000000000001" customHeight="1">
      <c r="A26" s="13">
        <v>22</v>
      </c>
      <c r="B26" s="46" t="s">
        <v>159</v>
      </c>
      <c r="C26" s="46">
        <v>4330</v>
      </c>
      <c r="D26" s="46">
        <v>2477</v>
      </c>
      <c r="G26" s="47"/>
    </row>
    <row r="27" spans="1:7" ht="20.100000000000001" customHeight="1">
      <c r="A27" s="13">
        <v>23</v>
      </c>
      <c r="B27" s="46" t="s">
        <v>160</v>
      </c>
      <c r="C27" s="46">
        <v>1013</v>
      </c>
      <c r="D27" s="46">
        <v>3630</v>
      </c>
      <c r="G27" s="47"/>
    </row>
    <row r="28" spans="1:7" ht="24.75" customHeight="1">
      <c r="A28" s="9"/>
      <c r="B28" s="14" t="s">
        <v>59</v>
      </c>
      <c r="C28" s="15">
        <f>SUM(C5:C27)</f>
        <v>50346</v>
      </c>
      <c r="D28" s="15">
        <f>SUM(D5:D27)</f>
        <v>35606</v>
      </c>
    </row>
    <row r="29" spans="1:7" ht="20.100000000000001" customHeight="1">
      <c r="A29" s="9"/>
      <c r="B29" s="8"/>
      <c r="C29" s="8"/>
      <c r="D29" s="8"/>
    </row>
    <row r="30" spans="1:7" ht="20.100000000000001" customHeight="1">
      <c r="A30" s="36"/>
      <c r="B30" s="37"/>
      <c r="C30" s="38"/>
      <c r="D30" s="38"/>
    </row>
    <row r="31" spans="1:7" ht="20.100000000000001" customHeight="1">
      <c r="A31" s="36"/>
      <c r="B31" s="37"/>
      <c r="C31" s="38"/>
      <c r="D31" s="38"/>
    </row>
    <row r="32" spans="1:7" ht="20.100000000000001" customHeight="1">
      <c r="A32" s="9"/>
      <c r="B32" s="8"/>
      <c r="C32" s="38"/>
      <c r="D32" s="38"/>
    </row>
    <row r="33" spans="1:4" ht="20.100000000000001" customHeight="1">
      <c r="A33" s="9"/>
      <c r="B33" s="8"/>
      <c r="C33" s="38"/>
      <c r="D33" s="38"/>
    </row>
    <row r="34" spans="1:4" ht="20.100000000000001" customHeight="1">
      <c r="B34" s="8"/>
      <c r="C34" s="38"/>
      <c r="D34" s="38"/>
    </row>
    <row r="35" spans="1:4" ht="20.100000000000001" customHeight="1">
      <c r="B35" s="2"/>
      <c r="C35" s="8"/>
      <c r="D35" s="8"/>
    </row>
    <row r="36" spans="1:4" ht="20.100000000000001" customHeight="1">
      <c r="B36" s="8"/>
      <c r="C36" s="8"/>
      <c r="D36" s="8"/>
    </row>
    <row r="37" spans="1:4" ht="20.100000000000001" customHeight="1">
      <c r="B37" s="8"/>
      <c r="C37" s="8"/>
      <c r="D37" s="8"/>
    </row>
    <row r="38" spans="1:4" ht="20.100000000000001" customHeight="1">
      <c r="B38" s="8"/>
      <c r="C38" s="8"/>
      <c r="D38" s="8"/>
    </row>
    <row r="39" spans="1:4">
      <c r="B39" s="8"/>
      <c r="C39" s="8"/>
      <c r="D39" s="8"/>
    </row>
    <row r="40" spans="1:4">
      <c r="B40" s="8"/>
      <c r="C40" s="8"/>
      <c r="D40" s="8"/>
    </row>
  </sheetData>
  <mergeCells count="1">
    <mergeCell ref="A2:D2"/>
  </mergeCells>
  <phoneticPr fontId="0" type="noConversion"/>
  <pageMargins left="0.75" right="0.75" top="1" bottom="1" header="0.5" footer="0.5"/>
  <pageSetup paperSize="9" fitToWidth="0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F41" sqref="F41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157</v>
      </c>
      <c r="B1" s="91"/>
      <c r="C1" s="104"/>
      <c r="D1" s="104" t="s">
        <v>141</v>
      </c>
      <c r="E1" s="104"/>
      <c r="F1" s="104"/>
    </row>
    <row r="2" spans="1:6">
      <c r="A2" s="34" t="s">
        <v>142</v>
      </c>
    </row>
    <row r="4" spans="1:6">
      <c r="A4" s="17" t="s">
        <v>42</v>
      </c>
      <c r="B4" s="33">
        <f>B6+B10+B12+B15+B21+B29</f>
        <v>631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303</v>
      </c>
      <c r="C6" s="90">
        <v>11</v>
      </c>
      <c r="D6" s="3" t="s">
        <v>40</v>
      </c>
      <c r="E6" s="3" t="s">
        <v>12</v>
      </c>
      <c r="F6" s="87"/>
    </row>
    <row r="7" spans="1:6">
      <c r="A7" s="89"/>
      <c r="B7" s="90"/>
      <c r="C7" s="90"/>
      <c r="D7" s="4" t="s">
        <v>103</v>
      </c>
      <c r="E7" s="4">
        <v>183</v>
      </c>
      <c r="F7" s="88"/>
    </row>
    <row r="8" spans="1:6">
      <c r="A8" s="89"/>
      <c r="B8" s="90"/>
      <c r="C8" s="90"/>
      <c r="D8" s="4" t="s">
        <v>15</v>
      </c>
      <c r="E8" s="4">
        <v>14</v>
      </c>
      <c r="F8" s="88"/>
    </row>
    <row r="9" spans="1:6">
      <c r="A9" s="89"/>
      <c r="B9" s="90"/>
      <c r="C9" s="90"/>
      <c r="D9" s="4" t="s">
        <v>18</v>
      </c>
      <c r="E9" s="4">
        <v>106</v>
      </c>
      <c r="F9" s="120"/>
    </row>
    <row r="10" spans="1:6" ht="14.25">
      <c r="A10" s="89" t="s">
        <v>6</v>
      </c>
      <c r="B10" s="90">
        <v>166</v>
      </c>
      <c r="C10" s="90">
        <v>2</v>
      </c>
      <c r="D10" s="3" t="s">
        <v>40</v>
      </c>
      <c r="E10" s="3" t="s">
        <v>12</v>
      </c>
      <c r="F10" s="90"/>
    </row>
    <row r="11" spans="1:6">
      <c r="A11" s="89"/>
      <c r="B11" s="90"/>
      <c r="C11" s="90"/>
      <c r="D11" s="4" t="s">
        <v>103</v>
      </c>
      <c r="E11" s="4">
        <v>166</v>
      </c>
      <c r="F11" s="90"/>
    </row>
    <row r="12" spans="1:6" ht="14.25">
      <c r="A12" s="89" t="s">
        <v>7</v>
      </c>
      <c r="B12" s="90">
        <v>50</v>
      </c>
      <c r="C12" s="90"/>
      <c r="D12" s="3" t="s">
        <v>40</v>
      </c>
      <c r="E12" s="3" t="s">
        <v>12</v>
      </c>
      <c r="F12" s="90"/>
    </row>
    <row r="13" spans="1:6">
      <c r="A13" s="89"/>
      <c r="B13" s="90"/>
      <c r="C13" s="90"/>
      <c r="D13" s="4" t="s">
        <v>103</v>
      </c>
      <c r="E13" s="4">
        <v>6</v>
      </c>
      <c r="F13" s="90"/>
    </row>
    <row r="14" spans="1:6">
      <c r="A14" s="89"/>
      <c r="B14" s="90"/>
      <c r="C14" s="90"/>
      <c r="D14" s="4" t="s">
        <v>15</v>
      </c>
      <c r="E14" s="4">
        <v>44</v>
      </c>
      <c r="F14" s="90"/>
    </row>
    <row r="15" spans="1:6" ht="14.25">
      <c r="A15" s="89" t="s">
        <v>19</v>
      </c>
      <c r="B15" s="90">
        <v>7</v>
      </c>
      <c r="C15" s="90">
        <v>2</v>
      </c>
      <c r="D15" s="3" t="s">
        <v>40</v>
      </c>
      <c r="E15" s="3" t="s">
        <v>12</v>
      </c>
      <c r="F15" s="90"/>
    </row>
    <row r="16" spans="1:6">
      <c r="A16" s="89"/>
      <c r="B16" s="90"/>
      <c r="C16" s="90"/>
      <c r="D16" s="4" t="s">
        <v>16</v>
      </c>
      <c r="E16" s="4">
        <v>7</v>
      </c>
      <c r="F16" s="90"/>
    </row>
    <row r="17" spans="1:6">
      <c r="A17" s="89"/>
      <c r="B17" s="90"/>
      <c r="C17" s="90"/>
      <c r="D17" s="3" t="s">
        <v>28</v>
      </c>
      <c r="E17" s="3" t="s">
        <v>38</v>
      </c>
      <c r="F17" s="90"/>
    </row>
    <row r="18" spans="1:6">
      <c r="A18" s="89"/>
      <c r="B18" s="90"/>
      <c r="C18" s="90"/>
      <c r="D18" s="4" t="s">
        <v>39</v>
      </c>
      <c r="E18" s="4">
        <v>2</v>
      </c>
      <c r="F18" s="90"/>
    </row>
    <row r="19" spans="1:6">
      <c r="A19" s="89"/>
      <c r="B19" s="90"/>
      <c r="C19" s="90"/>
      <c r="D19" s="4" t="s">
        <v>25</v>
      </c>
      <c r="E19" s="4">
        <v>1</v>
      </c>
      <c r="F19" s="90"/>
    </row>
    <row r="20" spans="1:6">
      <c r="A20" s="89"/>
      <c r="B20" s="90"/>
      <c r="C20" s="90"/>
      <c r="D20" s="4" t="s">
        <v>26</v>
      </c>
      <c r="E20" s="4">
        <v>2</v>
      </c>
      <c r="F20" s="90"/>
    </row>
    <row r="21" spans="1:6" ht="14.25">
      <c r="A21" s="97" t="s">
        <v>8</v>
      </c>
      <c r="B21" s="94">
        <v>7</v>
      </c>
      <c r="C21" s="94">
        <v>2</v>
      </c>
      <c r="D21" s="3" t="s">
        <v>40</v>
      </c>
      <c r="E21" s="3" t="s">
        <v>12</v>
      </c>
      <c r="F21" s="94"/>
    </row>
    <row r="22" spans="1:6">
      <c r="A22" s="98"/>
      <c r="B22" s="95"/>
      <c r="C22" s="95"/>
      <c r="D22" s="4" t="s">
        <v>16</v>
      </c>
      <c r="E22" s="4">
        <v>7</v>
      </c>
      <c r="F22" s="95"/>
    </row>
    <row r="23" spans="1:6">
      <c r="A23" s="98"/>
      <c r="B23" s="95"/>
      <c r="C23" s="95"/>
      <c r="D23" s="3" t="s">
        <v>28</v>
      </c>
      <c r="E23" s="3" t="s">
        <v>38</v>
      </c>
      <c r="F23" s="95"/>
    </row>
    <row r="24" spans="1:6">
      <c r="A24" s="98"/>
      <c r="B24" s="95"/>
      <c r="C24" s="95"/>
      <c r="D24" s="4" t="s">
        <v>20</v>
      </c>
      <c r="E24" s="4">
        <v>2</v>
      </c>
      <c r="F24" s="95"/>
    </row>
    <row r="25" spans="1:6">
      <c r="A25" s="98"/>
      <c r="B25" s="95"/>
      <c r="C25" s="95"/>
      <c r="D25" s="4" t="s">
        <v>24</v>
      </c>
      <c r="E25" s="4">
        <v>2</v>
      </c>
      <c r="F25" s="95"/>
    </row>
    <row r="26" spans="1:6">
      <c r="A26" s="98"/>
      <c r="B26" s="95"/>
      <c r="C26" s="95"/>
      <c r="D26" s="4" t="s">
        <v>25</v>
      </c>
      <c r="E26" s="4">
        <v>2</v>
      </c>
      <c r="F26" s="95"/>
    </row>
    <row r="27" spans="1:6">
      <c r="A27" s="98"/>
      <c r="B27" s="95"/>
      <c r="C27" s="95"/>
      <c r="D27" s="4" t="s">
        <v>27</v>
      </c>
      <c r="E27" s="4">
        <v>2</v>
      </c>
      <c r="F27" s="95"/>
    </row>
    <row r="28" spans="1:6">
      <c r="A28" s="99"/>
      <c r="B28" s="96"/>
      <c r="C28" s="96"/>
      <c r="D28" s="4" t="s">
        <v>26</v>
      </c>
      <c r="E28" s="4">
        <v>2</v>
      </c>
      <c r="F28" s="96"/>
    </row>
    <row r="29" spans="1:6" ht="14.25">
      <c r="A29" s="89" t="s">
        <v>9</v>
      </c>
      <c r="B29" s="90">
        <v>98</v>
      </c>
      <c r="C29" s="90">
        <v>8</v>
      </c>
      <c r="D29" s="3" t="s">
        <v>40</v>
      </c>
      <c r="E29" s="3" t="s">
        <v>12</v>
      </c>
      <c r="F29" s="90"/>
    </row>
    <row r="30" spans="1:6">
      <c r="A30" s="89"/>
      <c r="B30" s="90"/>
      <c r="C30" s="90"/>
      <c r="D30" s="4" t="s">
        <v>16</v>
      </c>
      <c r="E30" s="4">
        <v>98</v>
      </c>
      <c r="F30" s="90"/>
    </row>
    <row r="31" spans="1:6" ht="14.25">
      <c r="A31" s="89" t="s">
        <v>11</v>
      </c>
      <c r="B31" s="90">
        <v>92</v>
      </c>
      <c r="C31" s="90">
        <v>25</v>
      </c>
      <c r="D31" s="3" t="s">
        <v>41</v>
      </c>
      <c r="E31" s="3" t="s">
        <v>12</v>
      </c>
      <c r="F31" s="90"/>
    </row>
    <row r="32" spans="1:6">
      <c r="A32" s="89"/>
      <c r="B32" s="90"/>
      <c r="C32" s="90"/>
      <c r="D32" s="4" t="s">
        <v>29</v>
      </c>
      <c r="E32" s="4">
        <v>37</v>
      </c>
      <c r="F32" s="90"/>
    </row>
    <row r="33" spans="1:6">
      <c r="A33" s="89"/>
      <c r="B33" s="90"/>
      <c r="C33" s="90"/>
      <c r="D33" s="4" t="s">
        <v>31</v>
      </c>
      <c r="E33" s="4">
        <v>55</v>
      </c>
      <c r="F33" s="90"/>
    </row>
    <row r="34" spans="1:6">
      <c r="A34" s="89"/>
      <c r="B34" s="118"/>
      <c r="C34" s="119"/>
      <c r="D34" s="4" t="s">
        <v>133</v>
      </c>
      <c r="E34" s="4">
        <v>181</v>
      </c>
      <c r="F34" s="90"/>
    </row>
    <row r="36" spans="1:6">
      <c r="A36" s="104" t="s">
        <v>191</v>
      </c>
      <c r="B36" s="104"/>
      <c r="C36" s="104"/>
      <c r="D36" s="104"/>
    </row>
    <row r="37" spans="1:6">
      <c r="A37" s="104" t="s">
        <v>143</v>
      </c>
      <c r="B37" s="104"/>
      <c r="C37" s="104"/>
      <c r="D37" s="104"/>
    </row>
  </sheetData>
  <mergeCells count="34">
    <mergeCell ref="A36:D36"/>
    <mergeCell ref="A37:D37"/>
    <mergeCell ref="D5:E5"/>
    <mergeCell ref="A6:A9"/>
    <mergeCell ref="B6:B9"/>
    <mergeCell ref="C6:C9"/>
    <mergeCell ref="A10:A11"/>
    <mergeCell ref="A29:A30"/>
    <mergeCell ref="B29:B30"/>
    <mergeCell ref="C29:C30"/>
    <mergeCell ref="A31:A34"/>
    <mergeCell ref="C31:C33"/>
    <mergeCell ref="D1:F1"/>
    <mergeCell ref="A1:C1"/>
    <mergeCell ref="F6:F9"/>
    <mergeCell ref="A21:A28"/>
    <mergeCell ref="B10:B11"/>
    <mergeCell ref="C10:C11"/>
    <mergeCell ref="A12:A14"/>
    <mergeCell ref="F10:F11"/>
    <mergeCell ref="B12:B14"/>
    <mergeCell ref="A15:A20"/>
    <mergeCell ref="C12:C14"/>
    <mergeCell ref="F12:F14"/>
    <mergeCell ref="F31:F34"/>
    <mergeCell ref="F21:F28"/>
    <mergeCell ref="F29:F30"/>
    <mergeCell ref="C21:C28"/>
    <mergeCell ref="B15:B20"/>
    <mergeCell ref="B31:B33"/>
    <mergeCell ref="B21:B28"/>
    <mergeCell ref="C15:C20"/>
    <mergeCell ref="B34:C34"/>
    <mergeCell ref="F15:F2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39" sqref="A39:D39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174</v>
      </c>
      <c r="B1" s="91"/>
      <c r="D1" s="25" t="s">
        <v>175</v>
      </c>
      <c r="E1" s="25"/>
      <c r="F1" s="25"/>
    </row>
    <row r="2" spans="1:6" ht="18.75">
      <c r="A2" s="17" t="s">
        <v>182</v>
      </c>
      <c r="B2" s="39" t="s">
        <v>180</v>
      </c>
    </row>
    <row r="3" spans="1:6" ht="18.75">
      <c r="A3" s="17" t="s">
        <v>183</v>
      </c>
      <c r="B3" s="39" t="s">
        <v>181</v>
      </c>
    </row>
    <row r="4" spans="1:6">
      <c r="A4" s="17" t="s">
        <v>184</v>
      </c>
      <c r="B4" s="20">
        <v>150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368.58</v>
      </c>
      <c r="C6" s="90">
        <v>17</v>
      </c>
      <c r="D6" s="3" t="s">
        <v>40</v>
      </c>
      <c r="E6" s="3" t="s">
        <v>12</v>
      </c>
      <c r="F6" s="87"/>
    </row>
    <row r="7" spans="1:6">
      <c r="A7" s="89"/>
      <c r="B7" s="90"/>
      <c r="C7" s="90"/>
      <c r="D7" s="40"/>
      <c r="E7" s="41"/>
      <c r="F7" s="88"/>
    </row>
    <row r="8" spans="1:6">
      <c r="A8" s="89"/>
      <c r="B8" s="90"/>
      <c r="C8" s="90"/>
      <c r="D8" s="42" t="s">
        <v>16</v>
      </c>
      <c r="E8" s="41">
        <v>40.369999999999997</v>
      </c>
      <c r="F8" s="88"/>
    </row>
    <row r="9" spans="1:6">
      <c r="A9" s="89"/>
      <c r="B9" s="90"/>
      <c r="C9" s="90"/>
      <c r="D9" s="4" t="s">
        <v>15</v>
      </c>
      <c r="E9" s="21">
        <v>328.21</v>
      </c>
      <c r="F9" s="88"/>
    </row>
    <row r="10" spans="1:6" ht="14.25">
      <c r="A10" s="89" t="s">
        <v>6</v>
      </c>
      <c r="B10" s="90">
        <v>166</v>
      </c>
      <c r="C10" s="90">
        <v>5</v>
      </c>
      <c r="D10" s="3" t="s">
        <v>40</v>
      </c>
      <c r="E10" s="3" t="s">
        <v>12</v>
      </c>
      <c r="F10" s="90"/>
    </row>
    <row r="11" spans="1:6">
      <c r="A11" s="89"/>
      <c r="B11" s="90"/>
      <c r="C11" s="90"/>
      <c r="D11" s="4" t="s">
        <v>103</v>
      </c>
      <c r="E11" s="4">
        <v>166</v>
      </c>
      <c r="F11" s="90"/>
    </row>
    <row r="12" spans="1:6" ht="14.25">
      <c r="A12" s="89" t="s">
        <v>7</v>
      </c>
      <c r="B12" s="90">
        <v>124</v>
      </c>
      <c r="C12" s="90">
        <v>13</v>
      </c>
      <c r="D12" s="3" t="s">
        <v>40</v>
      </c>
      <c r="E12" s="3" t="s">
        <v>12</v>
      </c>
      <c r="F12" s="90"/>
    </row>
    <row r="13" spans="1:6">
      <c r="A13" s="89"/>
      <c r="B13" s="90"/>
      <c r="C13" s="90"/>
      <c r="D13" s="4" t="s">
        <v>15</v>
      </c>
      <c r="E13" s="4">
        <v>0</v>
      </c>
      <c r="F13" s="90"/>
    </row>
    <row r="14" spans="1:6">
      <c r="A14" s="89"/>
      <c r="B14" s="90"/>
      <c r="C14" s="90"/>
      <c r="D14" s="4" t="s">
        <v>16</v>
      </c>
      <c r="E14" s="4">
        <v>124</v>
      </c>
      <c r="F14" s="90"/>
    </row>
    <row r="15" spans="1:6" ht="14.25">
      <c r="A15" s="89" t="s">
        <v>19</v>
      </c>
      <c r="B15" s="90">
        <v>47.43</v>
      </c>
      <c r="C15" s="90">
        <v>4</v>
      </c>
      <c r="D15" s="3" t="s">
        <v>40</v>
      </c>
      <c r="E15" s="3" t="s">
        <v>12</v>
      </c>
      <c r="F15" s="90"/>
    </row>
    <row r="16" spans="1:6">
      <c r="A16" s="89"/>
      <c r="B16" s="90"/>
      <c r="C16" s="90"/>
      <c r="D16" s="40" t="s">
        <v>16</v>
      </c>
      <c r="E16" s="41">
        <v>47.43</v>
      </c>
      <c r="F16" s="90"/>
    </row>
    <row r="17" spans="1:6">
      <c r="A17" s="89"/>
      <c r="B17" s="90"/>
      <c r="C17" s="90"/>
      <c r="D17" s="4" t="s">
        <v>15</v>
      </c>
      <c r="E17" s="4">
        <v>0</v>
      </c>
      <c r="F17" s="90"/>
    </row>
    <row r="18" spans="1:6">
      <c r="A18" s="89"/>
      <c r="B18" s="90"/>
      <c r="C18" s="90"/>
      <c r="D18" s="3" t="s">
        <v>28</v>
      </c>
      <c r="E18" s="3" t="s">
        <v>38</v>
      </c>
      <c r="F18" s="90"/>
    </row>
    <row r="19" spans="1:6">
      <c r="A19" s="89"/>
      <c r="B19" s="90"/>
      <c r="C19" s="90"/>
      <c r="D19" s="26" t="s">
        <v>39</v>
      </c>
      <c r="E19" s="26">
        <v>6</v>
      </c>
      <c r="F19" s="90"/>
    </row>
    <row r="20" spans="1:6" ht="14.25">
      <c r="A20" s="97" t="s">
        <v>8</v>
      </c>
      <c r="B20" s="94">
        <v>64.510000000000005</v>
      </c>
      <c r="C20" s="94">
        <v>8</v>
      </c>
      <c r="D20" s="3" t="s">
        <v>40</v>
      </c>
      <c r="E20" s="3" t="s">
        <v>12</v>
      </c>
      <c r="F20" s="121" t="s">
        <v>176</v>
      </c>
    </row>
    <row r="21" spans="1:6">
      <c r="A21" s="98"/>
      <c r="B21" s="95"/>
      <c r="C21" s="95"/>
      <c r="D21" s="4" t="s">
        <v>16</v>
      </c>
      <c r="E21" s="4">
        <v>64.510000000000005</v>
      </c>
      <c r="F21" s="122"/>
    </row>
    <row r="22" spans="1:6">
      <c r="A22" s="98"/>
      <c r="B22" s="95"/>
      <c r="C22" s="95"/>
      <c r="D22" s="3" t="s">
        <v>28</v>
      </c>
      <c r="E22" s="3" t="s">
        <v>38</v>
      </c>
      <c r="F22" s="122"/>
    </row>
    <row r="23" spans="1:6">
      <c r="A23" s="98"/>
      <c r="B23" s="95"/>
      <c r="C23" s="95"/>
      <c r="D23" s="4" t="s">
        <v>20</v>
      </c>
      <c r="E23" s="4">
        <v>10</v>
      </c>
      <c r="F23" s="122"/>
    </row>
    <row r="24" spans="1:6">
      <c r="A24" s="98"/>
      <c r="B24" s="95"/>
      <c r="C24" s="95"/>
      <c r="D24" s="4" t="s">
        <v>21</v>
      </c>
      <c r="E24" s="4">
        <v>5</v>
      </c>
      <c r="F24" s="122"/>
    </row>
    <row r="25" spans="1:6">
      <c r="A25" s="98"/>
      <c r="B25" s="95"/>
      <c r="C25" s="95"/>
      <c r="D25" s="4" t="s">
        <v>23</v>
      </c>
      <c r="E25" s="4">
        <v>0</v>
      </c>
      <c r="F25" s="122"/>
    </row>
    <row r="26" spans="1:6">
      <c r="A26" s="98"/>
      <c r="B26" s="95"/>
      <c r="C26" s="95"/>
      <c r="D26" s="26" t="s">
        <v>24</v>
      </c>
      <c r="E26" s="26">
        <v>9</v>
      </c>
      <c r="F26" s="122"/>
    </row>
    <row r="27" spans="1:6">
      <c r="A27" s="98"/>
      <c r="B27" s="95"/>
      <c r="C27" s="95"/>
      <c r="D27" s="4" t="s">
        <v>25</v>
      </c>
      <c r="E27" s="4">
        <v>8</v>
      </c>
      <c r="F27" s="122"/>
    </row>
    <row r="28" spans="1:6">
      <c r="A28" s="98"/>
      <c r="B28" s="95"/>
      <c r="C28" s="95"/>
      <c r="D28" s="4" t="s">
        <v>27</v>
      </c>
      <c r="E28" s="4">
        <v>10</v>
      </c>
      <c r="F28" s="122"/>
    </row>
    <row r="29" spans="1:6">
      <c r="A29" s="99"/>
      <c r="B29" s="96"/>
      <c r="C29" s="96"/>
      <c r="D29" s="4" t="s">
        <v>26</v>
      </c>
      <c r="E29" s="4">
        <v>10</v>
      </c>
      <c r="F29" s="123"/>
    </row>
    <row r="30" spans="1:6" ht="14.25">
      <c r="A30" s="89" t="s">
        <v>11</v>
      </c>
      <c r="B30" s="90">
        <v>129.72999999999999</v>
      </c>
      <c r="C30" s="124">
        <v>51</v>
      </c>
      <c r="D30" s="3" t="s">
        <v>41</v>
      </c>
      <c r="E30" s="3" t="s">
        <v>12</v>
      </c>
      <c r="F30" s="90"/>
    </row>
    <row r="31" spans="1:6">
      <c r="A31" s="89"/>
      <c r="B31" s="90"/>
      <c r="C31" s="124"/>
      <c r="D31" s="4" t="s">
        <v>29</v>
      </c>
      <c r="E31" s="4">
        <v>119.54</v>
      </c>
      <c r="F31" s="90"/>
    </row>
    <row r="32" spans="1:6">
      <c r="A32" s="89"/>
      <c r="B32" s="90"/>
      <c r="C32" s="124"/>
      <c r="D32" s="4" t="s">
        <v>177</v>
      </c>
      <c r="E32" s="4">
        <v>10.19</v>
      </c>
      <c r="F32" s="90"/>
    </row>
    <row r="33" spans="1:6">
      <c r="A33" s="89"/>
      <c r="B33" s="107"/>
      <c r="C33" s="108"/>
      <c r="D33" s="26" t="s">
        <v>178</v>
      </c>
      <c r="E33" s="43">
        <v>12.12</v>
      </c>
      <c r="F33" s="90"/>
    </row>
    <row r="34" spans="1:6">
      <c r="A34" s="89" t="s">
        <v>37</v>
      </c>
      <c r="B34" s="90">
        <v>150</v>
      </c>
      <c r="C34" s="90"/>
      <c r="D34" s="6" t="s">
        <v>36</v>
      </c>
      <c r="E34" s="4">
        <v>150</v>
      </c>
      <c r="F34" s="90"/>
    </row>
    <row r="35" spans="1:6">
      <c r="A35" s="89"/>
      <c r="B35" s="90"/>
      <c r="C35" s="90"/>
      <c r="D35" s="6" t="s">
        <v>35</v>
      </c>
      <c r="E35" s="4"/>
      <c r="F35" s="90"/>
    </row>
    <row r="36" spans="1:6" ht="14.25">
      <c r="A36" s="97" t="s">
        <v>179</v>
      </c>
      <c r="B36" s="94">
        <v>20.97</v>
      </c>
      <c r="C36" s="94">
        <v>3</v>
      </c>
      <c r="D36" s="44" t="s">
        <v>40</v>
      </c>
      <c r="E36" s="3" t="s">
        <v>12</v>
      </c>
      <c r="F36" s="18"/>
    </row>
    <row r="37" spans="1:6">
      <c r="A37" s="99"/>
      <c r="B37" s="96"/>
      <c r="C37" s="96"/>
      <c r="D37" s="45" t="s">
        <v>16</v>
      </c>
      <c r="E37" s="4">
        <v>20.97</v>
      </c>
      <c r="F37" s="4"/>
    </row>
    <row r="38" spans="1:6">
      <c r="A38" s="109" t="s">
        <v>185</v>
      </c>
      <c r="B38" s="109"/>
      <c r="C38" s="109"/>
      <c r="D38" s="109"/>
    </row>
    <row r="39" spans="1:6">
      <c r="A39" s="109" t="s">
        <v>217</v>
      </c>
      <c r="B39" s="109"/>
      <c r="C39" s="109"/>
      <c r="D39" s="109"/>
    </row>
  </sheetData>
  <mergeCells count="36">
    <mergeCell ref="A39:D39"/>
    <mergeCell ref="B33:C33"/>
    <mergeCell ref="A36:A37"/>
    <mergeCell ref="B36:B37"/>
    <mergeCell ref="C36:C37"/>
    <mergeCell ref="A38:D38"/>
    <mergeCell ref="F34:F35"/>
    <mergeCell ref="A30:A33"/>
    <mergeCell ref="A34:A35"/>
    <mergeCell ref="B34:B35"/>
    <mergeCell ref="C34:C35"/>
    <mergeCell ref="F30:F33"/>
    <mergeCell ref="B30:B32"/>
    <mergeCell ref="C30:C32"/>
    <mergeCell ref="A15:A19"/>
    <mergeCell ref="B15:B19"/>
    <mergeCell ref="C15:C19"/>
    <mergeCell ref="F15:F19"/>
    <mergeCell ref="F20:F29"/>
    <mergeCell ref="A20:A29"/>
    <mergeCell ref="B20:B29"/>
    <mergeCell ref="C20:C29"/>
    <mergeCell ref="A10:A11"/>
    <mergeCell ref="B10:B11"/>
    <mergeCell ref="C10:C11"/>
    <mergeCell ref="F10:F11"/>
    <mergeCell ref="A12:A14"/>
    <mergeCell ref="B12:B14"/>
    <mergeCell ref="C12:C14"/>
    <mergeCell ref="F12:F14"/>
    <mergeCell ref="F6:F9"/>
    <mergeCell ref="A1:B1"/>
    <mergeCell ref="D5:E5"/>
    <mergeCell ref="A6:A9"/>
    <mergeCell ref="B6:B9"/>
    <mergeCell ref="C6:C9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7" fitToWidth="0" orientation="landscape" horizontalDpi="4294967293" r:id="rId1"/>
  <headerFooter alignWithMargins="0">
    <oddHeader>&amp;C&amp;"Arial CE,Pogrubiony"&amp;11Zestawienie powierzchni do sprzątania&amp;R&amp;"Arial CE,Pogrubiony"Załącznik A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B3" sqref="B3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81</v>
      </c>
      <c r="B1" s="91"/>
      <c r="D1" s="25" t="s">
        <v>86</v>
      </c>
      <c r="E1" s="25"/>
      <c r="F1" s="25"/>
    </row>
    <row r="3" spans="1:6">
      <c r="A3" s="17" t="s">
        <v>42</v>
      </c>
      <c r="B3" s="20">
        <f>B5+B7+B9</f>
        <v>1610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1115</v>
      </c>
      <c r="C5" s="103">
        <v>51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26" t="s">
        <v>15</v>
      </c>
      <c r="E6" s="26">
        <v>1115</v>
      </c>
      <c r="F6" s="88"/>
    </row>
    <row r="7" spans="1:6" ht="14.25">
      <c r="A7" s="89" t="s">
        <v>7</v>
      </c>
      <c r="B7" s="90">
        <v>461</v>
      </c>
      <c r="C7" s="90"/>
      <c r="D7" s="3" t="s">
        <v>40</v>
      </c>
      <c r="E7" s="3" t="s">
        <v>12</v>
      </c>
      <c r="F7" s="90"/>
    </row>
    <row r="8" spans="1:6">
      <c r="A8" s="89"/>
      <c r="B8" s="90"/>
      <c r="C8" s="90"/>
      <c r="D8" s="26" t="s">
        <v>14</v>
      </c>
      <c r="E8" s="26">
        <v>461</v>
      </c>
      <c r="F8" s="90"/>
    </row>
    <row r="9" spans="1:6" ht="14.25">
      <c r="A9" s="97" t="s">
        <v>8</v>
      </c>
      <c r="B9" s="94">
        <v>34</v>
      </c>
      <c r="C9" s="94">
        <v>7</v>
      </c>
      <c r="D9" s="3" t="s">
        <v>40</v>
      </c>
      <c r="E9" s="3" t="s">
        <v>12</v>
      </c>
      <c r="F9" s="94"/>
    </row>
    <row r="10" spans="1:6">
      <c r="A10" s="98"/>
      <c r="B10" s="95"/>
      <c r="C10" s="95"/>
      <c r="D10" s="26" t="s">
        <v>16</v>
      </c>
      <c r="E10" s="26">
        <v>34</v>
      </c>
      <c r="F10" s="95"/>
    </row>
    <row r="11" spans="1:6">
      <c r="A11" s="98"/>
      <c r="B11" s="95"/>
      <c r="C11" s="95"/>
      <c r="D11" s="3" t="s">
        <v>28</v>
      </c>
      <c r="E11" s="3" t="s">
        <v>38</v>
      </c>
      <c r="F11" s="95"/>
    </row>
    <row r="12" spans="1:6">
      <c r="A12" s="98"/>
      <c r="B12" s="95"/>
      <c r="C12" s="95"/>
      <c r="D12" s="4" t="s">
        <v>20</v>
      </c>
      <c r="E12" s="4">
        <v>12</v>
      </c>
      <c r="F12" s="95"/>
    </row>
    <row r="13" spans="1:6">
      <c r="A13" s="98"/>
      <c r="B13" s="95"/>
      <c r="C13" s="95"/>
      <c r="D13" s="4" t="s">
        <v>24</v>
      </c>
      <c r="E13" s="4">
        <v>13</v>
      </c>
      <c r="F13" s="95"/>
    </row>
    <row r="14" spans="1:6">
      <c r="A14" s="98"/>
      <c r="B14" s="95"/>
      <c r="C14" s="95"/>
      <c r="D14" s="4" t="s">
        <v>25</v>
      </c>
      <c r="E14" s="4">
        <v>12</v>
      </c>
      <c r="F14" s="95"/>
    </row>
    <row r="15" spans="1:6">
      <c r="A15" s="98"/>
      <c r="B15" s="95"/>
      <c r="C15" s="95"/>
      <c r="D15" s="4" t="s">
        <v>27</v>
      </c>
      <c r="E15" s="4">
        <v>12</v>
      </c>
      <c r="F15" s="95"/>
    </row>
    <row r="16" spans="1:6">
      <c r="A16" s="99"/>
      <c r="B16" s="96"/>
      <c r="C16" s="96"/>
      <c r="D16" s="4" t="s">
        <v>26</v>
      </c>
      <c r="E16" s="4">
        <v>12</v>
      </c>
      <c r="F16" s="96"/>
    </row>
    <row r="17" spans="1:6" ht="14.25">
      <c r="A17" s="89" t="s">
        <v>11</v>
      </c>
      <c r="B17" s="90">
        <v>315</v>
      </c>
      <c r="C17" s="90">
        <v>122</v>
      </c>
      <c r="D17" s="3" t="s">
        <v>41</v>
      </c>
      <c r="E17" s="3" t="s">
        <v>12</v>
      </c>
      <c r="F17" s="90"/>
    </row>
    <row r="18" spans="1:6">
      <c r="A18" s="89"/>
      <c r="B18" s="90"/>
      <c r="C18" s="90"/>
      <c r="D18" s="4" t="s">
        <v>31</v>
      </c>
      <c r="E18" s="4">
        <v>315</v>
      </c>
      <c r="F18" s="90"/>
    </row>
    <row r="19" spans="1:6">
      <c r="A19" s="89"/>
      <c r="B19" s="110"/>
      <c r="C19" s="111"/>
      <c r="D19" s="26" t="s">
        <v>33</v>
      </c>
      <c r="E19" s="26">
        <v>89</v>
      </c>
      <c r="F19" s="90"/>
    </row>
    <row r="20" spans="1:6">
      <c r="A20" s="89"/>
      <c r="B20" s="107"/>
      <c r="C20" s="108"/>
      <c r="D20" s="26" t="s">
        <v>32</v>
      </c>
      <c r="E20" s="26">
        <v>60</v>
      </c>
      <c r="F20" s="90"/>
    </row>
    <row r="22" spans="1:6">
      <c r="A22" s="109" t="s">
        <v>92</v>
      </c>
      <c r="B22" s="109"/>
      <c r="C22" s="109"/>
      <c r="D22" s="109"/>
    </row>
    <row r="23" spans="1:6">
      <c r="A23" s="109" t="s">
        <v>114</v>
      </c>
      <c r="B23" s="109"/>
      <c r="C23" s="109"/>
      <c r="D23" s="109"/>
    </row>
  </sheetData>
  <mergeCells count="21">
    <mergeCell ref="A23:D23"/>
    <mergeCell ref="B19:C20"/>
    <mergeCell ref="A17:A20"/>
    <mergeCell ref="B17:B18"/>
    <mergeCell ref="C17:C18"/>
    <mergeCell ref="A7:A8"/>
    <mergeCell ref="B7:B8"/>
    <mergeCell ref="C7:C8"/>
    <mergeCell ref="F7:F8"/>
    <mergeCell ref="A22:D22"/>
    <mergeCell ref="F17:F20"/>
    <mergeCell ref="F9:F16"/>
    <mergeCell ref="A9:A16"/>
    <mergeCell ref="B9:B16"/>
    <mergeCell ref="C9:C16"/>
    <mergeCell ref="F5:F6"/>
    <mergeCell ref="A1:B1"/>
    <mergeCell ref="D4:E4"/>
    <mergeCell ref="A5:A6"/>
    <mergeCell ref="B5:B6"/>
    <mergeCell ref="C5:C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A25" sqref="A25:C25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125" t="s">
        <v>155</v>
      </c>
      <c r="B1" s="125"/>
      <c r="C1" s="126"/>
      <c r="D1" s="104" t="s">
        <v>136</v>
      </c>
      <c r="E1" s="104"/>
      <c r="F1" s="104"/>
    </row>
    <row r="4" spans="1:6">
      <c r="A4" s="17" t="s">
        <v>42</v>
      </c>
      <c r="B4" s="33">
        <v>873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471</v>
      </c>
      <c r="C6" s="90">
        <v>21</v>
      </c>
      <c r="D6" s="3" t="s">
        <v>40</v>
      </c>
      <c r="E6" s="3" t="s">
        <v>12</v>
      </c>
      <c r="F6" s="87" t="s">
        <v>137</v>
      </c>
    </row>
    <row r="7" spans="1:6">
      <c r="A7" s="89"/>
      <c r="B7" s="90"/>
      <c r="C7" s="90"/>
      <c r="D7" s="4" t="s">
        <v>14</v>
      </c>
      <c r="E7" s="4">
        <v>415</v>
      </c>
      <c r="F7" s="88"/>
    </row>
    <row r="8" spans="1:6">
      <c r="A8" s="89"/>
      <c r="B8" s="90"/>
      <c r="C8" s="90"/>
      <c r="D8" s="4" t="s">
        <v>15</v>
      </c>
      <c r="E8" s="4">
        <v>56</v>
      </c>
      <c r="F8" s="88"/>
    </row>
    <row r="9" spans="1:6" ht="14.25">
      <c r="A9" s="89" t="s">
        <v>7</v>
      </c>
      <c r="B9" s="90">
        <v>91</v>
      </c>
      <c r="C9" s="90"/>
      <c r="D9" s="3" t="s">
        <v>40</v>
      </c>
      <c r="E9" s="3" t="s">
        <v>12</v>
      </c>
      <c r="F9" s="90"/>
    </row>
    <row r="10" spans="1:6">
      <c r="A10" s="89"/>
      <c r="B10" s="90"/>
      <c r="C10" s="90"/>
      <c r="D10" s="4" t="s">
        <v>60</v>
      </c>
      <c r="E10" s="4">
        <v>91</v>
      </c>
      <c r="F10" s="90"/>
    </row>
    <row r="11" spans="1:6" ht="14.25">
      <c r="A11" s="97" t="s">
        <v>8</v>
      </c>
      <c r="B11" s="94">
        <v>61</v>
      </c>
      <c r="C11" s="94">
        <v>7</v>
      </c>
      <c r="D11" s="3" t="s">
        <v>40</v>
      </c>
      <c r="E11" s="3" t="s">
        <v>12</v>
      </c>
      <c r="F11" s="94"/>
    </row>
    <row r="12" spans="1:6">
      <c r="A12" s="98"/>
      <c r="B12" s="95"/>
      <c r="C12" s="95"/>
      <c r="D12" s="4" t="s">
        <v>16</v>
      </c>
      <c r="E12" s="4">
        <v>61</v>
      </c>
      <c r="F12" s="95"/>
    </row>
    <row r="13" spans="1:6">
      <c r="A13" s="98"/>
      <c r="B13" s="95"/>
      <c r="C13" s="95"/>
      <c r="D13" s="3" t="s">
        <v>28</v>
      </c>
      <c r="E13" s="3" t="s">
        <v>38</v>
      </c>
      <c r="F13" s="95"/>
    </row>
    <row r="14" spans="1:6">
      <c r="A14" s="98"/>
      <c r="B14" s="95"/>
      <c r="C14" s="95"/>
      <c r="D14" s="4" t="s">
        <v>20</v>
      </c>
      <c r="E14" s="4">
        <v>8</v>
      </c>
      <c r="F14" s="95"/>
    </row>
    <row r="15" spans="1:6">
      <c r="A15" s="98"/>
      <c r="B15" s="95"/>
      <c r="C15" s="95"/>
      <c r="D15" s="4" t="s">
        <v>21</v>
      </c>
      <c r="E15" s="4">
        <v>2</v>
      </c>
      <c r="F15" s="95"/>
    </row>
    <row r="16" spans="1:6">
      <c r="A16" s="98"/>
      <c r="B16" s="95"/>
      <c r="C16" s="95"/>
      <c r="D16" s="4" t="s">
        <v>24</v>
      </c>
      <c r="E16" s="4">
        <v>9</v>
      </c>
      <c r="F16" s="95"/>
    </row>
    <row r="17" spans="1:6">
      <c r="A17" s="98"/>
      <c r="B17" s="95"/>
      <c r="C17" s="95"/>
      <c r="D17" s="26" t="s">
        <v>25</v>
      </c>
      <c r="E17" s="26">
        <v>4</v>
      </c>
      <c r="F17" s="95"/>
    </row>
    <row r="18" spans="1:6">
      <c r="A18" s="98"/>
      <c r="B18" s="95"/>
      <c r="C18" s="95"/>
      <c r="D18" s="26" t="s">
        <v>27</v>
      </c>
      <c r="E18" s="26">
        <v>5</v>
      </c>
      <c r="F18" s="95"/>
    </row>
    <row r="19" spans="1:6">
      <c r="A19" s="99"/>
      <c r="B19" s="96"/>
      <c r="C19" s="96"/>
      <c r="D19" s="26" t="s">
        <v>26</v>
      </c>
      <c r="E19" s="26">
        <v>4</v>
      </c>
      <c r="F19" s="96"/>
    </row>
    <row r="20" spans="1:6" ht="23.25" customHeight="1">
      <c r="A20" s="19" t="s">
        <v>34</v>
      </c>
      <c r="B20" s="18">
        <v>250</v>
      </c>
      <c r="C20" s="18">
        <v>1</v>
      </c>
      <c r="D20" s="4" t="s">
        <v>138</v>
      </c>
      <c r="E20" s="4">
        <v>250</v>
      </c>
      <c r="F20" s="4"/>
    </row>
    <row r="21" spans="1:6" ht="14.25">
      <c r="A21" s="89" t="s">
        <v>11</v>
      </c>
      <c r="B21" s="90">
        <v>155</v>
      </c>
      <c r="C21" s="90">
        <v>51</v>
      </c>
      <c r="D21" s="3" t="s">
        <v>41</v>
      </c>
      <c r="E21" s="3" t="s">
        <v>12</v>
      </c>
      <c r="F21" s="90"/>
    </row>
    <row r="22" spans="1:6">
      <c r="A22" s="89"/>
      <c r="B22" s="90"/>
      <c r="C22" s="90"/>
      <c r="D22" s="4" t="s">
        <v>29</v>
      </c>
      <c r="E22" s="4">
        <v>155</v>
      </c>
      <c r="F22" s="90"/>
    </row>
    <row r="23" spans="1:6">
      <c r="A23" s="89"/>
      <c r="B23" s="127"/>
      <c r="C23" s="128"/>
      <c r="D23" s="4" t="s">
        <v>133</v>
      </c>
      <c r="E23" s="4">
        <v>47</v>
      </c>
      <c r="F23" s="90"/>
    </row>
    <row r="24" spans="1:6">
      <c r="A24" s="89"/>
      <c r="B24" s="129"/>
      <c r="C24" s="130"/>
      <c r="D24" s="4" t="s">
        <v>33</v>
      </c>
      <c r="E24" s="4">
        <v>200</v>
      </c>
      <c r="F24" s="90"/>
    </row>
    <row r="25" spans="1:6" ht="25.5" customHeight="1">
      <c r="A25" s="132" t="s">
        <v>218</v>
      </c>
      <c r="B25" s="132"/>
      <c r="C25" s="132"/>
    </row>
    <row r="26" spans="1:6">
      <c r="A26" s="109" t="s">
        <v>139</v>
      </c>
      <c r="B26" s="109"/>
      <c r="C26" s="109"/>
      <c r="D26" s="109"/>
    </row>
    <row r="27" spans="1:6">
      <c r="A27" s="131" t="s">
        <v>140</v>
      </c>
      <c r="B27" s="131"/>
      <c r="C27" s="131"/>
      <c r="D27" s="131"/>
    </row>
  </sheetData>
  <mergeCells count="23">
    <mergeCell ref="A26:D26"/>
    <mergeCell ref="A27:D27"/>
    <mergeCell ref="A21:A24"/>
    <mergeCell ref="B21:B22"/>
    <mergeCell ref="C21:C22"/>
    <mergeCell ref="A25:C25"/>
    <mergeCell ref="F21:F24"/>
    <mergeCell ref="B23:C24"/>
    <mergeCell ref="F11:F19"/>
    <mergeCell ref="A11:A19"/>
    <mergeCell ref="B11:B19"/>
    <mergeCell ref="C11:C19"/>
    <mergeCell ref="A1:C1"/>
    <mergeCell ref="A9:A10"/>
    <mergeCell ref="B9:B10"/>
    <mergeCell ref="C9:C10"/>
    <mergeCell ref="F9:F10"/>
    <mergeCell ref="D1:F1"/>
    <mergeCell ref="D5:E5"/>
    <mergeCell ref="A6:A8"/>
    <mergeCell ref="B6:B8"/>
    <mergeCell ref="C6:C8"/>
    <mergeCell ref="F6:F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fitToWidth="0" orientation="landscape" horizontalDpi="4294967293" r:id="rId1"/>
  <headerFooter alignWithMargins="0">
    <oddHeader>&amp;C&amp;"Arial CE,Pogrubiony"&amp;11Zestawienie powierzchni do sprzątania&amp;R&amp;"Arial CE,Pogrubiony"Załącznik A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A34" sqref="A34:D34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158</v>
      </c>
      <c r="B1" s="91"/>
      <c r="C1" s="133"/>
      <c r="D1" s="2" t="s">
        <v>127</v>
      </c>
    </row>
    <row r="2" spans="1:6">
      <c r="A2" s="34" t="s">
        <v>128</v>
      </c>
    </row>
    <row r="3" spans="1:6">
      <c r="A3" s="7"/>
    </row>
    <row r="4" spans="1:6">
      <c r="A4" s="17" t="s">
        <v>42</v>
      </c>
      <c r="B4" s="33">
        <f>B7+B10+B12+B14+B24+B27</f>
        <v>2095</v>
      </c>
    </row>
    <row r="5" spans="1:6">
      <c r="A5" s="35" t="s">
        <v>43</v>
      </c>
      <c r="B5" s="20" t="s">
        <v>213</v>
      </c>
      <c r="D5" s="35"/>
    </row>
    <row r="6" spans="1:6" ht="27">
      <c r="A6" s="1" t="s">
        <v>0</v>
      </c>
      <c r="B6" s="1" t="s">
        <v>1</v>
      </c>
      <c r="C6" s="1" t="s">
        <v>2</v>
      </c>
      <c r="D6" s="93" t="s">
        <v>3</v>
      </c>
      <c r="E6" s="93"/>
      <c r="F6" s="1" t="s">
        <v>4</v>
      </c>
    </row>
    <row r="7" spans="1:6" ht="14.25">
      <c r="A7" s="89" t="s">
        <v>5</v>
      </c>
      <c r="B7" s="90">
        <v>1141</v>
      </c>
      <c r="C7" s="90">
        <v>74</v>
      </c>
      <c r="D7" s="3" t="s">
        <v>40</v>
      </c>
      <c r="E7" s="3" t="s">
        <v>12</v>
      </c>
      <c r="F7" s="87" t="s">
        <v>205</v>
      </c>
    </row>
    <row r="8" spans="1:6">
      <c r="A8" s="89"/>
      <c r="B8" s="90"/>
      <c r="C8" s="90"/>
      <c r="D8" s="4" t="s">
        <v>14</v>
      </c>
      <c r="E8" s="4">
        <v>106</v>
      </c>
      <c r="F8" s="88"/>
    </row>
    <row r="9" spans="1:6">
      <c r="A9" s="89"/>
      <c r="B9" s="90"/>
      <c r="C9" s="90"/>
      <c r="D9" s="4" t="s">
        <v>15</v>
      </c>
      <c r="E9" s="4">
        <v>1035</v>
      </c>
      <c r="F9" s="88"/>
    </row>
    <row r="10" spans="1:6" ht="14.25">
      <c r="A10" s="89" t="s">
        <v>6</v>
      </c>
      <c r="B10" s="90">
        <v>66</v>
      </c>
      <c r="C10" s="90">
        <v>1</v>
      </c>
      <c r="D10" s="3" t="s">
        <v>40</v>
      </c>
      <c r="E10" s="3" t="s">
        <v>12</v>
      </c>
      <c r="F10" s="90"/>
    </row>
    <row r="11" spans="1:6">
      <c r="A11" s="89"/>
      <c r="B11" s="90"/>
      <c r="C11" s="90"/>
      <c r="D11" s="4" t="s">
        <v>103</v>
      </c>
      <c r="E11" s="4">
        <v>66</v>
      </c>
      <c r="F11" s="90"/>
    </row>
    <row r="12" spans="1:6" ht="14.25">
      <c r="A12" s="89" t="s">
        <v>7</v>
      </c>
      <c r="B12" s="90">
        <v>444</v>
      </c>
      <c r="C12" s="90"/>
      <c r="D12" s="3" t="s">
        <v>40</v>
      </c>
      <c r="E12" s="3" t="s">
        <v>12</v>
      </c>
      <c r="F12" s="90"/>
    </row>
    <row r="13" spans="1:6">
      <c r="A13" s="89"/>
      <c r="B13" s="90"/>
      <c r="C13" s="90"/>
      <c r="D13" s="4" t="s">
        <v>56</v>
      </c>
      <c r="E13" s="4">
        <v>444</v>
      </c>
      <c r="F13" s="90"/>
    </row>
    <row r="14" spans="1:6" ht="14.25">
      <c r="A14" s="97" t="s">
        <v>8</v>
      </c>
      <c r="B14" s="94">
        <v>96</v>
      </c>
      <c r="C14" s="94">
        <v>11</v>
      </c>
      <c r="D14" s="3" t="s">
        <v>40</v>
      </c>
      <c r="E14" s="3" t="s">
        <v>12</v>
      </c>
      <c r="F14" s="112"/>
    </row>
    <row r="15" spans="1:6">
      <c r="A15" s="98"/>
      <c r="B15" s="95"/>
      <c r="C15" s="95"/>
      <c r="D15" s="4" t="s">
        <v>16</v>
      </c>
      <c r="E15" s="4">
        <v>96</v>
      </c>
      <c r="F15" s="95"/>
    </row>
    <row r="16" spans="1:6">
      <c r="A16" s="98"/>
      <c r="B16" s="95"/>
      <c r="C16" s="95"/>
      <c r="D16" s="3" t="s">
        <v>28</v>
      </c>
      <c r="E16" s="3" t="s">
        <v>38</v>
      </c>
      <c r="F16" s="95"/>
    </row>
    <row r="17" spans="1:6">
      <c r="A17" s="98"/>
      <c r="B17" s="95"/>
      <c r="C17" s="95"/>
      <c r="D17" s="4" t="s">
        <v>20</v>
      </c>
      <c r="E17" s="4">
        <v>19</v>
      </c>
      <c r="F17" s="95"/>
    </row>
    <row r="18" spans="1:6">
      <c r="A18" s="98"/>
      <c r="B18" s="95"/>
      <c r="C18" s="95"/>
      <c r="D18" s="4" t="s">
        <v>21</v>
      </c>
      <c r="E18" s="4">
        <v>2</v>
      </c>
      <c r="F18" s="95"/>
    </row>
    <row r="19" spans="1:6">
      <c r="A19" s="98"/>
      <c r="B19" s="95"/>
      <c r="C19" s="95"/>
      <c r="D19" s="4" t="s">
        <v>23</v>
      </c>
      <c r="E19" s="4">
        <v>1</v>
      </c>
      <c r="F19" s="95"/>
    </row>
    <row r="20" spans="1:6">
      <c r="A20" s="98"/>
      <c r="B20" s="95"/>
      <c r="C20" s="95"/>
      <c r="D20" s="4" t="s">
        <v>24</v>
      </c>
      <c r="E20" s="4">
        <v>11</v>
      </c>
      <c r="F20" s="95"/>
    </row>
    <row r="21" spans="1:6">
      <c r="A21" s="98"/>
      <c r="B21" s="95"/>
      <c r="C21" s="95"/>
      <c r="D21" s="4" t="s">
        <v>25</v>
      </c>
      <c r="E21" s="4">
        <v>11</v>
      </c>
      <c r="F21" s="95"/>
    </row>
    <row r="22" spans="1:6">
      <c r="A22" s="98"/>
      <c r="B22" s="95"/>
      <c r="C22" s="95"/>
      <c r="D22" s="4" t="s">
        <v>27</v>
      </c>
      <c r="E22" s="4">
        <v>19</v>
      </c>
      <c r="F22" s="95"/>
    </row>
    <row r="23" spans="1:6">
      <c r="A23" s="99"/>
      <c r="B23" s="96"/>
      <c r="C23" s="96"/>
      <c r="D23" s="4" t="s">
        <v>26</v>
      </c>
      <c r="E23" s="4">
        <v>11</v>
      </c>
      <c r="F23" s="96"/>
    </row>
    <row r="24" spans="1:6" ht="14.25">
      <c r="A24" s="89" t="s">
        <v>9</v>
      </c>
      <c r="B24" s="90">
        <f>313+24</f>
        <v>337</v>
      </c>
      <c r="C24" s="90">
        <v>20</v>
      </c>
      <c r="D24" s="3" t="s">
        <v>40</v>
      </c>
      <c r="E24" s="3" t="s">
        <v>12</v>
      </c>
      <c r="F24" s="135" t="s">
        <v>207</v>
      </c>
    </row>
    <row r="25" spans="1:6">
      <c r="A25" s="89"/>
      <c r="B25" s="90"/>
      <c r="C25" s="90"/>
      <c r="D25" s="4" t="s">
        <v>14</v>
      </c>
      <c r="E25" s="4">
        <f>74+10</f>
        <v>84</v>
      </c>
      <c r="F25" s="134"/>
    </row>
    <row r="26" spans="1:6">
      <c r="A26" s="89"/>
      <c r="B26" s="90"/>
      <c r="C26" s="90"/>
      <c r="D26" s="4" t="s">
        <v>17</v>
      </c>
      <c r="E26" s="4">
        <f>239+14</f>
        <v>253</v>
      </c>
      <c r="F26" s="134"/>
    </row>
    <row r="27" spans="1:6" ht="14.25">
      <c r="A27" s="89" t="s">
        <v>10</v>
      </c>
      <c r="B27" s="90">
        <v>11</v>
      </c>
      <c r="C27" s="90">
        <v>1</v>
      </c>
      <c r="D27" s="3" t="s">
        <v>40</v>
      </c>
      <c r="E27" s="3" t="s">
        <v>12</v>
      </c>
      <c r="F27" s="134" t="s">
        <v>208</v>
      </c>
    </row>
    <row r="28" spans="1:6">
      <c r="A28" s="89"/>
      <c r="B28" s="90"/>
      <c r="C28" s="90"/>
      <c r="D28" s="4" t="s">
        <v>14</v>
      </c>
      <c r="E28" s="4">
        <v>11</v>
      </c>
      <c r="F28" s="134"/>
    </row>
    <row r="29" spans="1:6" ht="14.25">
      <c r="A29" s="89" t="s">
        <v>11</v>
      </c>
      <c r="B29" s="90">
        <v>454</v>
      </c>
      <c r="C29" s="90">
        <v>125</v>
      </c>
      <c r="D29" s="3" t="s">
        <v>41</v>
      </c>
      <c r="E29" s="3" t="s">
        <v>12</v>
      </c>
      <c r="F29" s="135" t="s">
        <v>209</v>
      </c>
    </row>
    <row r="30" spans="1:6">
      <c r="A30" s="89"/>
      <c r="B30" s="90"/>
      <c r="C30" s="90"/>
      <c r="D30" s="4" t="s">
        <v>29</v>
      </c>
      <c r="E30" s="4">
        <v>454</v>
      </c>
      <c r="F30" s="134"/>
    </row>
    <row r="31" spans="1:6">
      <c r="A31" s="89"/>
      <c r="B31" s="105"/>
      <c r="C31" s="106"/>
      <c r="D31" s="4" t="s">
        <v>129</v>
      </c>
      <c r="E31" s="4">
        <v>704</v>
      </c>
      <c r="F31" s="134"/>
    </row>
    <row r="32" spans="1:6">
      <c r="A32" s="89" t="s">
        <v>37</v>
      </c>
      <c r="B32" s="90" t="s">
        <v>214</v>
      </c>
      <c r="C32" s="90"/>
      <c r="D32" s="6" t="s">
        <v>36</v>
      </c>
      <c r="E32" s="4">
        <v>3410</v>
      </c>
      <c r="F32" s="90" t="s">
        <v>206</v>
      </c>
    </row>
    <row r="33" spans="1:6" ht="12.75" customHeight="1">
      <c r="A33" s="89"/>
      <c r="B33" s="90"/>
      <c r="C33" s="90"/>
      <c r="D33" s="6" t="s">
        <v>35</v>
      </c>
      <c r="E33" s="4">
        <v>9430</v>
      </c>
      <c r="F33" s="90"/>
    </row>
    <row r="34" spans="1:6">
      <c r="A34" s="104" t="s">
        <v>130</v>
      </c>
      <c r="B34" s="104"/>
      <c r="C34" s="104"/>
      <c r="D34" s="104"/>
    </row>
    <row r="35" spans="1:6">
      <c r="A35" s="104" t="s">
        <v>192</v>
      </c>
      <c r="B35" s="104"/>
      <c r="C35" s="104"/>
      <c r="D35" s="104"/>
    </row>
  </sheetData>
  <mergeCells count="37">
    <mergeCell ref="A35:D35"/>
    <mergeCell ref="A32:A33"/>
    <mergeCell ref="B32:B33"/>
    <mergeCell ref="C32:C33"/>
    <mergeCell ref="F32:F33"/>
    <mergeCell ref="F27:F28"/>
    <mergeCell ref="F29:F31"/>
    <mergeCell ref="F14:F23"/>
    <mergeCell ref="A24:A26"/>
    <mergeCell ref="B24:B26"/>
    <mergeCell ref="C24:C26"/>
    <mergeCell ref="F24:F26"/>
    <mergeCell ref="A14:A23"/>
    <mergeCell ref="B14:B23"/>
    <mergeCell ref="C14:C23"/>
    <mergeCell ref="A29:A31"/>
    <mergeCell ref="B29:B30"/>
    <mergeCell ref="C29:C30"/>
    <mergeCell ref="B31:C31"/>
    <mergeCell ref="F12:F13"/>
    <mergeCell ref="F7:F9"/>
    <mergeCell ref="A10:A11"/>
    <mergeCell ref="B10:B11"/>
    <mergeCell ref="C10:C11"/>
    <mergeCell ref="F10:F11"/>
    <mergeCell ref="A12:A13"/>
    <mergeCell ref="B12:B13"/>
    <mergeCell ref="C12:C13"/>
    <mergeCell ref="A1:C1"/>
    <mergeCell ref="A34:D34"/>
    <mergeCell ref="D6:E6"/>
    <mergeCell ref="A7:A9"/>
    <mergeCell ref="B7:B9"/>
    <mergeCell ref="C7:C9"/>
    <mergeCell ref="A27:A28"/>
    <mergeCell ref="B27:B28"/>
    <mergeCell ref="C27:C2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selection activeCell="H13" sqref="H13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154</v>
      </c>
      <c r="B1" s="91"/>
      <c r="C1" s="104"/>
      <c r="D1" s="104" t="s">
        <v>131</v>
      </c>
      <c r="E1" s="104"/>
      <c r="F1" s="104"/>
    </row>
    <row r="3" spans="1:6">
      <c r="A3" s="17" t="s">
        <v>42</v>
      </c>
      <c r="B3" s="33">
        <f>B6+B12+B14+B18+B22+B31+B33</f>
        <v>3693</v>
      </c>
    </row>
    <row r="4" spans="1:6">
      <c r="A4" s="17" t="s">
        <v>43</v>
      </c>
      <c r="B4" s="33">
        <v>1161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2515</v>
      </c>
      <c r="C6" s="90">
        <v>111</v>
      </c>
      <c r="D6" s="3" t="s">
        <v>40</v>
      </c>
      <c r="E6" s="3" t="s">
        <v>12</v>
      </c>
      <c r="F6" s="87" t="s">
        <v>212</v>
      </c>
    </row>
    <row r="7" spans="1:6">
      <c r="A7" s="89"/>
      <c r="B7" s="90"/>
      <c r="C7" s="90"/>
      <c r="D7" s="4" t="s">
        <v>103</v>
      </c>
      <c r="E7" s="4">
        <v>347</v>
      </c>
      <c r="F7" s="88"/>
    </row>
    <row r="8" spans="1:6">
      <c r="A8" s="89"/>
      <c r="B8" s="90"/>
      <c r="C8" s="90"/>
      <c r="D8" s="4" t="s">
        <v>14</v>
      </c>
      <c r="E8" s="4">
        <v>352</v>
      </c>
      <c r="F8" s="88"/>
    </row>
    <row r="9" spans="1:6">
      <c r="A9" s="89"/>
      <c r="B9" s="90"/>
      <c r="C9" s="90"/>
      <c r="D9" s="4" t="s">
        <v>15</v>
      </c>
      <c r="E9" s="4">
        <v>1478</v>
      </c>
      <c r="F9" s="88"/>
    </row>
    <row r="10" spans="1:6">
      <c r="A10" s="89"/>
      <c r="B10" s="90"/>
      <c r="C10" s="90"/>
      <c r="D10" s="4" t="s">
        <v>16</v>
      </c>
      <c r="E10" s="4">
        <v>223</v>
      </c>
      <c r="F10" s="88"/>
    </row>
    <row r="11" spans="1:6">
      <c r="A11" s="89"/>
      <c r="B11" s="90"/>
      <c r="C11" s="90"/>
      <c r="D11" s="4" t="s">
        <v>132</v>
      </c>
      <c r="E11" s="4">
        <v>115</v>
      </c>
      <c r="F11" s="88"/>
    </row>
    <row r="12" spans="1:6" ht="14.25">
      <c r="A12" s="89" t="s">
        <v>6</v>
      </c>
      <c r="B12" s="90">
        <v>39</v>
      </c>
      <c r="C12" s="90">
        <v>1</v>
      </c>
      <c r="D12" s="3" t="s">
        <v>40</v>
      </c>
      <c r="E12" s="3" t="s">
        <v>12</v>
      </c>
      <c r="F12" s="90"/>
    </row>
    <row r="13" spans="1:6">
      <c r="A13" s="89"/>
      <c r="B13" s="90"/>
      <c r="C13" s="90"/>
      <c r="D13" s="4" t="s">
        <v>103</v>
      </c>
      <c r="E13" s="4">
        <v>39</v>
      </c>
      <c r="F13" s="90"/>
    </row>
    <row r="14" spans="1:6" ht="14.25">
      <c r="A14" s="89" t="s">
        <v>7</v>
      </c>
      <c r="B14" s="90">
        <v>853</v>
      </c>
      <c r="C14" s="90"/>
      <c r="D14" s="3" t="s">
        <v>40</v>
      </c>
      <c r="E14" s="3" t="s">
        <v>12</v>
      </c>
      <c r="F14" s="90"/>
    </row>
    <row r="15" spans="1:6">
      <c r="A15" s="89"/>
      <c r="B15" s="90"/>
      <c r="C15" s="90"/>
      <c r="D15" s="4" t="s">
        <v>103</v>
      </c>
      <c r="E15" s="4">
        <v>38</v>
      </c>
      <c r="F15" s="90"/>
    </row>
    <row r="16" spans="1:6">
      <c r="A16" s="89"/>
      <c r="B16" s="90"/>
      <c r="C16" s="90"/>
      <c r="D16" s="4" t="s">
        <v>16</v>
      </c>
      <c r="E16" s="4">
        <v>268</v>
      </c>
      <c r="F16" s="90"/>
    </row>
    <row r="17" spans="1:6">
      <c r="A17" s="89"/>
      <c r="B17" s="90"/>
      <c r="C17" s="90"/>
      <c r="D17" s="4" t="s">
        <v>60</v>
      </c>
      <c r="E17" s="4">
        <v>547</v>
      </c>
      <c r="F17" s="90"/>
    </row>
    <row r="18" spans="1:6" ht="14.25">
      <c r="A18" s="89" t="s">
        <v>19</v>
      </c>
      <c r="B18" s="90">
        <v>12</v>
      </c>
      <c r="C18" s="90">
        <v>1</v>
      </c>
      <c r="D18" s="3" t="s">
        <v>40</v>
      </c>
      <c r="E18" s="3" t="s">
        <v>12</v>
      </c>
      <c r="F18" s="90"/>
    </row>
    <row r="19" spans="1:6">
      <c r="A19" s="89"/>
      <c r="B19" s="90"/>
      <c r="C19" s="90"/>
      <c r="D19" s="4" t="s">
        <v>16</v>
      </c>
      <c r="E19" s="4">
        <v>12</v>
      </c>
      <c r="F19" s="90"/>
    </row>
    <row r="20" spans="1:6">
      <c r="A20" s="89"/>
      <c r="B20" s="90"/>
      <c r="C20" s="90"/>
      <c r="D20" s="3" t="s">
        <v>28</v>
      </c>
      <c r="E20" s="3" t="s">
        <v>38</v>
      </c>
      <c r="F20" s="90"/>
    </row>
    <row r="21" spans="1:6">
      <c r="A21" s="89"/>
      <c r="B21" s="90"/>
      <c r="C21" s="90"/>
      <c r="D21" s="4" t="s">
        <v>39</v>
      </c>
      <c r="E21" s="4">
        <v>1</v>
      </c>
      <c r="F21" s="90"/>
    </row>
    <row r="22" spans="1:6" ht="14.25">
      <c r="A22" s="97" t="s">
        <v>8</v>
      </c>
      <c r="B22" s="94">
        <v>128</v>
      </c>
      <c r="C22" s="94">
        <v>10</v>
      </c>
      <c r="D22" s="3" t="s">
        <v>40</v>
      </c>
      <c r="E22" s="3" t="s">
        <v>12</v>
      </c>
      <c r="F22" s="94"/>
    </row>
    <row r="23" spans="1:6">
      <c r="A23" s="98"/>
      <c r="B23" s="95"/>
      <c r="C23" s="95"/>
      <c r="D23" s="4" t="s">
        <v>16</v>
      </c>
      <c r="E23" s="4">
        <v>128</v>
      </c>
      <c r="F23" s="95"/>
    </row>
    <row r="24" spans="1:6">
      <c r="A24" s="98"/>
      <c r="B24" s="95"/>
      <c r="C24" s="95"/>
      <c r="D24" s="3" t="s">
        <v>28</v>
      </c>
      <c r="E24" s="3" t="s">
        <v>38</v>
      </c>
      <c r="F24" s="95"/>
    </row>
    <row r="25" spans="1:6">
      <c r="A25" s="98"/>
      <c r="B25" s="95"/>
      <c r="C25" s="95"/>
      <c r="D25" s="4" t="s">
        <v>20</v>
      </c>
      <c r="E25" s="4">
        <v>27</v>
      </c>
      <c r="F25" s="95"/>
    </row>
    <row r="26" spans="1:6">
      <c r="A26" s="98"/>
      <c r="B26" s="95"/>
      <c r="C26" s="95"/>
      <c r="D26" s="4" t="s">
        <v>21</v>
      </c>
      <c r="E26" s="4">
        <v>10</v>
      </c>
      <c r="F26" s="95"/>
    </row>
    <row r="27" spans="1:6">
      <c r="A27" s="98"/>
      <c r="B27" s="95"/>
      <c r="C27" s="95"/>
      <c r="D27" s="4" t="s">
        <v>24</v>
      </c>
      <c r="E27" s="4">
        <v>19</v>
      </c>
      <c r="F27" s="95"/>
    </row>
    <row r="28" spans="1:6">
      <c r="A28" s="98"/>
      <c r="B28" s="95"/>
      <c r="C28" s="95"/>
      <c r="D28" s="4" t="s">
        <v>25</v>
      </c>
      <c r="E28" s="4">
        <v>10</v>
      </c>
      <c r="F28" s="95"/>
    </row>
    <row r="29" spans="1:6">
      <c r="A29" s="98"/>
      <c r="B29" s="95"/>
      <c r="C29" s="95"/>
      <c r="D29" s="4" t="s">
        <v>27</v>
      </c>
      <c r="E29" s="4">
        <v>27</v>
      </c>
      <c r="F29" s="95"/>
    </row>
    <row r="30" spans="1:6">
      <c r="A30" s="99"/>
      <c r="B30" s="96"/>
      <c r="C30" s="96"/>
      <c r="D30" s="4" t="s">
        <v>26</v>
      </c>
      <c r="E30" s="4">
        <v>10</v>
      </c>
      <c r="F30" s="96"/>
    </row>
    <row r="31" spans="1:6" ht="14.25">
      <c r="A31" s="89" t="s">
        <v>9</v>
      </c>
      <c r="B31" s="90">
        <v>144</v>
      </c>
      <c r="C31" s="90">
        <v>2</v>
      </c>
      <c r="D31" s="3" t="s">
        <v>40</v>
      </c>
      <c r="E31" s="3" t="s">
        <v>12</v>
      </c>
      <c r="F31" s="90"/>
    </row>
    <row r="32" spans="1:6">
      <c r="A32" s="89"/>
      <c r="B32" s="90"/>
      <c r="C32" s="90"/>
      <c r="D32" s="4" t="s">
        <v>60</v>
      </c>
      <c r="E32" s="4">
        <v>140</v>
      </c>
      <c r="F32" s="90"/>
    </row>
    <row r="33" spans="1:6" ht="23.25" customHeight="1">
      <c r="A33" s="19" t="s">
        <v>34</v>
      </c>
      <c r="B33" s="18">
        <v>2</v>
      </c>
      <c r="C33" s="18">
        <v>1</v>
      </c>
      <c r="D33" s="4" t="s">
        <v>109</v>
      </c>
      <c r="E33" s="4">
        <v>2</v>
      </c>
      <c r="F33" s="4"/>
    </row>
    <row r="34" spans="1:6" ht="14.25">
      <c r="A34" s="89" t="s">
        <v>11</v>
      </c>
      <c r="B34" s="90">
        <v>710</v>
      </c>
      <c r="C34" s="90">
        <v>236</v>
      </c>
      <c r="D34" s="3" t="s">
        <v>41</v>
      </c>
      <c r="E34" s="3" t="s">
        <v>12</v>
      </c>
      <c r="F34" s="90"/>
    </row>
    <row r="35" spans="1:6">
      <c r="A35" s="89"/>
      <c r="B35" s="90"/>
      <c r="C35" s="90"/>
      <c r="D35" s="4" t="s">
        <v>29</v>
      </c>
      <c r="E35" s="4">
        <v>710</v>
      </c>
      <c r="F35" s="90"/>
    </row>
    <row r="36" spans="1:6">
      <c r="A36" s="89"/>
      <c r="B36" s="127"/>
      <c r="C36" s="128"/>
      <c r="D36" s="4" t="s">
        <v>133</v>
      </c>
      <c r="E36" s="4">
        <v>39</v>
      </c>
      <c r="F36" s="90"/>
    </row>
    <row r="37" spans="1:6">
      <c r="A37" s="89"/>
      <c r="B37" s="129"/>
      <c r="C37" s="130"/>
      <c r="D37" s="4" t="s">
        <v>32</v>
      </c>
      <c r="E37" s="4">
        <v>611</v>
      </c>
      <c r="F37" s="90"/>
    </row>
    <row r="38" spans="1:6">
      <c r="A38" s="89" t="s">
        <v>37</v>
      </c>
      <c r="B38" s="90">
        <v>1161</v>
      </c>
      <c r="C38" s="90"/>
      <c r="D38" s="6" t="s">
        <v>36</v>
      </c>
      <c r="E38" s="4">
        <v>511</v>
      </c>
      <c r="F38" s="90"/>
    </row>
    <row r="39" spans="1:6">
      <c r="A39" s="89"/>
      <c r="B39" s="90"/>
      <c r="C39" s="90"/>
      <c r="D39" s="6" t="s">
        <v>35</v>
      </c>
      <c r="E39" s="4">
        <v>650</v>
      </c>
      <c r="F39" s="90"/>
    </row>
    <row r="41" spans="1:6">
      <c r="A41" s="109" t="s">
        <v>134</v>
      </c>
      <c r="B41" s="109"/>
      <c r="C41" s="109"/>
      <c r="D41" s="109"/>
    </row>
    <row r="42" spans="1:6">
      <c r="A42" s="109" t="s">
        <v>135</v>
      </c>
      <c r="B42" s="109"/>
      <c r="C42" s="109"/>
      <c r="D42" s="109"/>
    </row>
  </sheetData>
  <mergeCells count="38">
    <mergeCell ref="D1:F1"/>
    <mergeCell ref="D5:E5"/>
    <mergeCell ref="A6:A11"/>
    <mergeCell ref="B6:B11"/>
    <mergeCell ref="C6:C11"/>
    <mergeCell ref="F6:F11"/>
    <mergeCell ref="A1:C1"/>
    <mergeCell ref="A12:A13"/>
    <mergeCell ref="B12:B13"/>
    <mergeCell ref="C12:C13"/>
    <mergeCell ref="F12:F13"/>
    <mergeCell ref="F18:F21"/>
    <mergeCell ref="A14:A17"/>
    <mergeCell ref="B14:B17"/>
    <mergeCell ref="C14:C17"/>
    <mergeCell ref="F14:F17"/>
    <mergeCell ref="A18:A21"/>
    <mergeCell ref="B18:B21"/>
    <mergeCell ref="C18:C21"/>
    <mergeCell ref="F22:F30"/>
    <mergeCell ref="A31:A32"/>
    <mergeCell ref="B31:B32"/>
    <mergeCell ref="C31:C32"/>
    <mergeCell ref="F31:F32"/>
    <mergeCell ref="A22:A30"/>
    <mergeCell ref="B22:B30"/>
    <mergeCell ref="C22:C30"/>
    <mergeCell ref="A41:D41"/>
    <mergeCell ref="A42:D42"/>
    <mergeCell ref="F38:F39"/>
    <mergeCell ref="A34:A37"/>
    <mergeCell ref="B34:B35"/>
    <mergeCell ref="C34:C35"/>
    <mergeCell ref="A38:A39"/>
    <mergeCell ref="B38:B39"/>
    <mergeCell ref="C38:C39"/>
    <mergeCell ref="B36:C37"/>
    <mergeCell ref="F34:F3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F6" sqref="F6:F7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74</v>
      </c>
      <c r="B1" s="91"/>
      <c r="D1" s="25" t="s">
        <v>89</v>
      </c>
      <c r="E1" s="25"/>
      <c r="F1" s="25"/>
    </row>
    <row r="3" spans="1:6">
      <c r="A3" s="17" t="s">
        <v>42</v>
      </c>
      <c r="B3" s="20">
        <v>4090</v>
      </c>
    </row>
    <row r="4" spans="1:6">
      <c r="A4" s="17" t="s">
        <v>43</v>
      </c>
      <c r="B4" s="20">
        <f>B32</f>
        <v>550</v>
      </c>
    </row>
    <row r="5" spans="1:6" ht="27">
      <c r="A5" s="1" t="s">
        <v>0</v>
      </c>
      <c r="B5" s="1" t="s">
        <v>1</v>
      </c>
      <c r="C5" s="1" t="s">
        <v>2</v>
      </c>
      <c r="D5" s="137" t="s">
        <v>3</v>
      </c>
      <c r="E5" s="93"/>
      <c r="F5" s="60" t="s">
        <v>4</v>
      </c>
    </row>
    <row r="6" spans="1:6" ht="21.75" customHeight="1">
      <c r="A6" s="97"/>
      <c r="B6" s="138"/>
      <c r="C6" s="94"/>
      <c r="D6" s="62" t="s">
        <v>40</v>
      </c>
      <c r="E6" s="63" t="s">
        <v>12</v>
      </c>
      <c r="F6" s="87" t="s">
        <v>202</v>
      </c>
    </row>
    <row r="7" spans="1:6" ht="21" customHeight="1">
      <c r="A7" s="98"/>
      <c r="B7" s="138"/>
      <c r="C7" s="95"/>
      <c r="D7" s="64" t="s">
        <v>15</v>
      </c>
      <c r="E7" s="65">
        <v>2380</v>
      </c>
      <c r="F7" s="88"/>
    </row>
    <row r="8" spans="1:6" ht="17.25" customHeight="1">
      <c r="A8" s="66" t="s">
        <v>5</v>
      </c>
      <c r="B8" s="61">
        <v>2451</v>
      </c>
      <c r="C8" s="50">
        <v>148</v>
      </c>
      <c r="D8" s="67" t="s">
        <v>194</v>
      </c>
      <c r="E8" s="68">
        <v>16</v>
      </c>
      <c r="F8" s="69"/>
    </row>
    <row r="9" spans="1:6">
      <c r="A9" s="59"/>
      <c r="B9" s="70"/>
      <c r="C9" s="69"/>
      <c r="D9" s="67" t="s">
        <v>16</v>
      </c>
      <c r="E9" s="68">
        <v>26.8</v>
      </c>
      <c r="F9" s="69"/>
    </row>
    <row r="10" spans="1:6">
      <c r="A10" s="57"/>
      <c r="B10" s="71"/>
      <c r="C10" s="72"/>
      <c r="D10" s="67" t="s">
        <v>195</v>
      </c>
      <c r="E10" s="68">
        <v>28.2</v>
      </c>
      <c r="F10" s="72"/>
    </row>
    <row r="11" spans="1:6" ht="27.75" customHeight="1">
      <c r="A11" s="52" t="s">
        <v>7</v>
      </c>
      <c r="B11" s="48">
        <v>1230</v>
      </c>
      <c r="C11" s="48"/>
      <c r="D11" s="3" t="s">
        <v>40</v>
      </c>
      <c r="E11" s="3" t="s">
        <v>12</v>
      </c>
      <c r="F11" s="18"/>
    </row>
    <row r="12" spans="1:6">
      <c r="A12" s="73"/>
      <c r="B12" s="51"/>
      <c r="C12" s="58"/>
      <c r="D12" s="67" t="s">
        <v>60</v>
      </c>
      <c r="E12" s="4">
        <v>1230</v>
      </c>
      <c r="F12" s="18"/>
    </row>
    <row r="13" spans="1:6" ht="14.25">
      <c r="A13" s="98" t="s">
        <v>8</v>
      </c>
      <c r="B13" s="95">
        <v>167</v>
      </c>
      <c r="C13" s="95">
        <v>23</v>
      </c>
      <c r="D13" s="3" t="s">
        <v>40</v>
      </c>
      <c r="E13" s="3" t="s">
        <v>12</v>
      </c>
      <c r="F13" s="94"/>
    </row>
    <row r="14" spans="1:6">
      <c r="A14" s="98"/>
      <c r="B14" s="95"/>
      <c r="C14" s="95"/>
      <c r="D14" s="26" t="s">
        <v>56</v>
      </c>
      <c r="E14" s="26">
        <v>167</v>
      </c>
      <c r="F14" s="95"/>
    </row>
    <row r="15" spans="1:6">
      <c r="A15" s="98"/>
      <c r="B15" s="95"/>
      <c r="C15" s="95"/>
      <c r="D15" s="3" t="s">
        <v>28</v>
      </c>
      <c r="E15" s="3" t="s">
        <v>38</v>
      </c>
      <c r="F15" s="95"/>
    </row>
    <row r="16" spans="1:6">
      <c r="A16" s="98"/>
      <c r="B16" s="95"/>
      <c r="C16" s="95"/>
      <c r="D16" s="4" t="s">
        <v>20</v>
      </c>
      <c r="E16" s="4">
        <v>30</v>
      </c>
      <c r="F16" s="95"/>
    </row>
    <row r="17" spans="1:6">
      <c r="A17" s="98"/>
      <c r="B17" s="95"/>
      <c r="C17" s="95"/>
      <c r="D17" s="4" t="s">
        <v>21</v>
      </c>
      <c r="E17" s="4">
        <v>18</v>
      </c>
      <c r="F17" s="95"/>
    </row>
    <row r="18" spans="1:6">
      <c r="A18" s="98"/>
      <c r="B18" s="95"/>
      <c r="C18" s="95"/>
      <c r="D18" s="4" t="s">
        <v>24</v>
      </c>
      <c r="E18" s="4">
        <v>30</v>
      </c>
      <c r="F18" s="95"/>
    </row>
    <row r="19" spans="1:6">
      <c r="A19" s="98"/>
      <c r="B19" s="95"/>
      <c r="C19" s="95"/>
      <c r="D19" s="4" t="s">
        <v>25</v>
      </c>
      <c r="E19" s="4">
        <v>30</v>
      </c>
      <c r="F19" s="95"/>
    </row>
    <row r="20" spans="1:6">
      <c r="A20" s="98"/>
      <c r="B20" s="95"/>
      <c r="C20" s="95"/>
      <c r="D20" s="4" t="s">
        <v>27</v>
      </c>
      <c r="E20" s="4">
        <v>30</v>
      </c>
      <c r="F20" s="95"/>
    </row>
    <row r="21" spans="1:6">
      <c r="A21" s="98"/>
      <c r="B21" s="95"/>
      <c r="C21" s="95"/>
      <c r="D21" s="4" t="s">
        <v>26</v>
      </c>
      <c r="E21" s="4">
        <v>29</v>
      </c>
      <c r="F21" s="95"/>
    </row>
    <row r="22" spans="1:6" ht="15.75" customHeight="1">
      <c r="A22" s="74"/>
      <c r="B22" s="75"/>
      <c r="C22" s="72"/>
      <c r="D22" s="67" t="s">
        <v>196</v>
      </c>
      <c r="E22" s="4">
        <v>1</v>
      </c>
      <c r="F22" s="72"/>
    </row>
    <row r="23" spans="1:6" ht="14.25">
      <c r="A23" s="52" t="s">
        <v>9</v>
      </c>
      <c r="B23" s="50">
        <v>236</v>
      </c>
      <c r="C23" s="55">
        <v>6</v>
      </c>
      <c r="D23" s="3" t="s">
        <v>40</v>
      </c>
      <c r="E23" s="3" t="s">
        <v>12</v>
      </c>
      <c r="F23" s="50"/>
    </row>
    <row r="24" spans="1:6">
      <c r="A24" s="53"/>
      <c r="B24" s="50"/>
      <c r="C24" s="55"/>
      <c r="D24" s="4" t="s">
        <v>14</v>
      </c>
      <c r="E24" s="4">
        <v>193</v>
      </c>
      <c r="F24" s="50"/>
    </row>
    <row r="25" spans="1:6">
      <c r="A25" s="54"/>
      <c r="B25" s="51"/>
      <c r="C25" s="56"/>
      <c r="D25" s="4" t="s">
        <v>15</v>
      </c>
      <c r="E25" s="4">
        <v>43</v>
      </c>
      <c r="F25" s="51"/>
    </row>
    <row r="26" spans="1:6">
      <c r="A26" s="19" t="s">
        <v>34</v>
      </c>
      <c r="B26" s="24">
        <v>6</v>
      </c>
      <c r="C26" s="24">
        <v>1</v>
      </c>
      <c r="D26" s="4" t="s">
        <v>109</v>
      </c>
      <c r="E26" s="4">
        <v>6</v>
      </c>
      <c r="F26" s="4"/>
    </row>
    <row r="27" spans="1:6" ht="14.25">
      <c r="A27" s="89" t="s">
        <v>11</v>
      </c>
      <c r="B27" s="90">
        <v>1112</v>
      </c>
      <c r="C27" s="103">
        <v>286</v>
      </c>
      <c r="D27" s="3" t="s">
        <v>41</v>
      </c>
      <c r="E27" s="3" t="s">
        <v>12</v>
      </c>
      <c r="F27" s="136" t="s">
        <v>100</v>
      </c>
    </row>
    <row r="28" spans="1:6">
      <c r="A28" s="89"/>
      <c r="B28" s="90"/>
      <c r="C28" s="103"/>
      <c r="D28" s="4" t="s">
        <v>29</v>
      </c>
      <c r="E28" s="4">
        <v>1009</v>
      </c>
      <c r="F28" s="90"/>
    </row>
    <row r="29" spans="1:6">
      <c r="A29" s="89"/>
      <c r="B29" s="90"/>
      <c r="C29" s="103"/>
      <c r="D29" s="4" t="s">
        <v>68</v>
      </c>
      <c r="E29" s="4">
        <v>103</v>
      </c>
      <c r="F29" s="90"/>
    </row>
    <row r="30" spans="1:6">
      <c r="A30" s="89"/>
      <c r="B30" s="110"/>
      <c r="C30" s="111"/>
      <c r="D30" s="26" t="s">
        <v>33</v>
      </c>
      <c r="E30" s="26">
        <f>176+954</f>
        <v>1130</v>
      </c>
      <c r="F30" s="90"/>
    </row>
    <row r="31" spans="1:6">
      <c r="A31" s="89"/>
      <c r="B31" s="107"/>
      <c r="C31" s="108"/>
      <c r="D31" s="26" t="s">
        <v>99</v>
      </c>
      <c r="E31" s="26">
        <v>218</v>
      </c>
      <c r="F31" s="90"/>
    </row>
    <row r="32" spans="1:6">
      <c r="A32" s="19" t="s">
        <v>37</v>
      </c>
      <c r="B32" s="24">
        <v>550</v>
      </c>
      <c r="C32" s="24"/>
      <c r="D32" s="28" t="s">
        <v>36</v>
      </c>
      <c r="E32" s="26">
        <v>550</v>
      </c>
      <c r="F32" s="18"/>
    </row>
    <row r="33" spans="1:4" ht="14.25" customHeight="1"/>
    <row r="34" spans="1:4">
      <c r="A34" s="109" t="s">
        <v>197</v>
      </c>
      <c r="B34" s="109"/>
      <c r="C34" s="109"/>
      <c r="D34" s="109"/>
    </row>
    <row r="35" spans="1:4">
      <c r="A35" s="109" t="s">
        <v>94</v>
      </c>
      <c r="B35" s="109"/>
      <c r="C35" s="109"/>
      <c r="D35" s="109"/>
    </row>
  </sheetData>
  <mergeCells count="17">
    <mergeCell ref="A34:D34"/>
    <mergeCell ref="A35:D35"/>
    <mergeCell ref="D5:E5"/>
    <mergeCell ref="A6:A7"/>
    <mergeCell ref="B6:B7"/>
    <mergeCell ref="C6:C7"/>
    <mergeCell ref="A13:A21"/>
    <mergeCell ref="B13:B21"/>
    <mergeCell ref="C13:C21"/>
    <mergeCell ref="F27:F31"/>
    <mergeCell ref="B30:C31"/>
    <mergeCell ref="A1:B1"/>
    <mergeCell ref="A27:A31"/>
    <mergeCell ref="B27:B29"/>
    <mergeCell ref="C27:C29"/>
    <mergeCell ref="F13:F21"/>
    <mergeCell ref="F6:F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A24" sqref="A24:D24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82</v>
      </c>
      <c r="B1" s="91"/>
      <c r="D1" s="25" t="s">
        <v>150</v>
      </c>
      <c r="E1" s="25"/>
      <c r="F1" s="25"/>
    </row>
    <row r="3" spans="1:6">
      <c r="A3" s="17" t="s">
        <v>42</v>
      </c>
      <c r="B3" s="20">
        <v>1287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581</v>
      </c>
      <c r="C5" s="103">
        <v>25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13</v>
      </c>
      <c r="E6" s="4">
        <f>B5-E7</f>
        <v>325</v>
      </c>
      <c r="F6" s="88"/>
    </row>
    <row r="7" spans="1:6">
      <c r="A7" s="89"/>
      <c r="B7" s="90"/>
      <c r="C7" s="103"/>
      <c r="D7" s="4" t="s">
        <v>15</v>
      </c>
      <c r="E7" s="4">
        <v>256</v>
      </c>
      <c r="F7" s="88"/>
    </row>
    <row r="8" spans="1:6" ht="14.25">
      <c r="A8" s="89" t="s">
        <v>7</v>
      </c>
      <c r="B8" s="90">
        <v>298</v>
      </c>
      <c r="C8" s="90"/>
      <c r="D8" s="3" t="s">
        <v>40</v>
      </c>
      <c r="E8" s="3" t="s">
        <v>12</v>
      </c>
      <c r="F8" s="90"/>
    </row>
    <row r="9" spans="1:6">
      <c r="A9" s="89"/>
      <c r="B9" s="90"/>
      <c r="C9" s="90"/>
      <c r="D9" s="4" t="s">
        <v>14</v>
      </c>
      <c r="E9" s="4">
        <v>298</v>
      </c>
      <c r="F9" s="90"/>
    </row>
    <row r="10" spans="1:6" ht="14.25">
      <c r="A10" s="97" t="s">
        <v>8</v>
      </c>
      <c r="B10" s="94">
        <v>82</v>
      </c>
      <c r="C10" s="139">
        <v>4</v>
      </c>
      <c r="D10" s="3" t="s">
        <v>40</v>
      </c>
      <c r="E10" s="3" t="s">
        <v>12</v>
      </c>
      <c r="F10" s="94"/>
    </row>
    <row r="11" spans="1:6">
      <c r="A11" s="98"/>
      <c r="B11" s="95"/>
      <c r="C11" s="140"/>
      <c r="D11" s="26" t="s">
        <v>16</v>
      </c>
      <c r="E11" s="26">
        <v>82</v>
      </c>
      <c r="F11" s="95"/>
    </row>
    <row r="12" spans="1:6">
      <c r="A12" s="98"/>
      <c r="B12" s="95"/>
      <c r="C12" s="140"/>
      <c r="D12" s="3" t="s">
        <v>28</v>
      </c>
      <c r="E12" s="3" t="s">
        <v>38</v>
      </c>
      <c r="F12" s="95"/>
    </row>
    <row r="13" spans="1:6">
      <c r="A13" s="98"/>
      <c r="B13" s="95"/>
      <c r="C13" s="140"/>
      <c r="D13" s="26" t="s">
        <v>20</v>
      </c>
      <c r="E13" s="26">
        <v>8</v>
      </c>
      <c r="F13" s="95"/>
    </row>
    <row r="14" spans="1:6">
      <c r="A14" s="98"/>
      <c r="B14" s="95"/>
      <c r="C14" s="140"/>
      <c r="D14" s="26" t="s">
        <v>21</v>
      </c>
      <c r="E14" s="26">
        <v>4</v>
      </c>
      <c r="F14" s="95"/>
    </row>
    <row r="15" spans="1:6">
      <c r="A15" s="98"/>
      <c r="B15" s="95"/>
      <c r="C15" s="140"/>
      <c r="D15" s="26" t="s">
        <v>24</v>
      </c>
      <c r="E15" s="26">
        <v>4</v>
      </c>
      <c r="F15" s="95"/>
    </row>
    <row r="16" spans="1:6">
      <c r="A16" s="98"/>
      <c r="B16" s="95"/>
      <c r="C16" s="140"/>
      <c r="D16" s="26" t="s">
        <v>25</v>
      </c>
      <c r="E16" s="26">
        <v>4</v>
      </c>
      <c r="F16" s="95"/>
    </row>
    <row r="17" spans="1:6">
      <c r="A17" s="98"/>
      <c r="B17" s="95"/>
      <c r="C17" s="140"/>
      <c r="D17" s="26" t="s">
        <v>27</v>
      </c>
      <c r="E17" s="26">
        <v>8</v>
      </c>
      <c r="F17" s="95"/>
    </row>
    <row r="18" spans="1:6">
      <c r="A18" s="99"/>
      <c r="B18" s="96"/>
      <c r="C18" s="141"/>
      <c r="D18" s="26" t="s">
        <v>26</v>
      </c>
      <c r="E18" s="26">
        <v>4</v>
      </c>
      <c r="F18" s="96"/>
    </row>
    <row r="19" spans="1:6">
      <c r="A19" s="19" t="s">
        <v>34</v>
      </c>
      <c r="B19" s="18">
        <v>326</v>
      </c>
      <c r="C19" s="24">
        <v>4</v>
      </c>
      <c r="D19" s="26" t="s">
        <v>116</v>
      </c>
      <c r="E19" s="4">
        <v>326</v>
      </c>
      <c r="F19" s="4"/>
    </row>
    <row r="20" spans="1:6" ht="14.25">
      <c r="A20" s="89" t="s">
        <v>11</v>
      </c>
      <c r="B20" s="90">
        <v>71</v>
      </c>
      <c r="C20" s="90">
        <v>59</v>
      </c>
      <c r="D20" s="3" t="s">
        <v>41</v>
      </c>
      <c r="E20" s="3" t="s">
        <v>12</v>
      </c>
      <c r="F20" s="90"/>
    </row>
    <row r="21" spans="1:6">
      <c r="A21" s="89"/>
      <c r="B21" s="90"/>
      <c r="C21" s="90"/>
      <c r="D21" s="4" t="s">
        <v>29</v>
      </c>
      <c r="E21" s="4">
        <v>71</v>
      </c>
      <c r="F21" s="90"/>
    </row>
    <row r="23" spans="1:6">
      <c r="A23" s="109" t="s">
        <v>93</v>
      </c>
      <c r="B23" s="109"/>
      <c r="C23" s="109"/>
      <c r="D23" s="109"/>
    </row>
    <row r="24" spans="1:6">
      <c r="A24" s="109" t="s">
        <v>115</v>
      </c>
      <c r="B24" s="109"/>
      <c r="C24" s="109"/>
      <c r="D24" s="109"/>
    </row>
  </sheetData>
  <mergeCells count="20">
    <mergeCell ref="A1:B1"/>
    <mergeCell ref="A20:A21"/>
    <mergeCell ref="B20:B21"/>
    <mergeCell ref="C20:C21"/>
    <mergeCell ref="A10:A18"/>
    <mergeCell ref="B10:B18"/>
    <mergeCell ref="C10:C18"/>
    <mergeCell ref="A24:D24"/>
    <mergeCell ref="F5:F7"/>
    <mergeCell ref="F8:F9"/>
    <mergeCell ref="F20:F21"/>
    <mergeCell ref="F10:F18"/>
    <mergeCell ref="A8:A9"/>
    <mergeCell ref="B8:B9"/>
    <mergeCell ref="C8:C9"/>
    <mergeCell ref="D4:E4"/>
    <mergeCell ref="A5:A7"/>
    <mergeCell ref="B5:B7"/>
    <mergeCell ref="C5:C7"/>
    <mergeCell ref="A23:D2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J5" sqref="J5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87</v>
      </c>
      <c r="B1" s="91"/>
      <c r="D1" s="25" t="s">
        <v>86</v>
      </c>
      <c r="E1" s="25"/>
      <c r="F1" s="25"/>
    </row>
    <row r="2" spans="1:6" ht="27" customHeight="1"/>
    <row r="3" spans="1:6">
      <c r="A3" s="17" t="s">
        <v>42</v>
      </c>
      <c r="B3" s="20">
        <v>3745</v>
      </c>
    </row>
    <row r="4" spans="1:6">
      <c r="A4" s="17" t="s">
        <v>43</v>
      </c>
      <c r="B4" s="20">
        <f>B34</f>
        <v>8070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1275</v>
      </c>
      <c r="C6" s="90">
        <v>26</v>
      </c>
      <c r="D6" s="3" t="s">
        <v>40</v>
      </c>
      <c r="E6" s="3" t="s">
        <v>12</v>
      </c>
      <c r="F6" s="87" t="s">
        <v>204</v>
      </c>
    </row>
    <row r="7" spans="1:6">
      <c r="A7" s="89"/>
      <c r="B7" s="90"/>
      <c r="C7" s="90"/>
      <c r="D7" s="4" t="s">
        <v>15</v>
      </c>
      <c r="E7" s="4">
        <v>1275</v>
      </c>
      <c r="F7" s="88"/>
    </row>
    <row r="8" spans="1:6" ht="14.25">
      <c r="A8" s="89" t="s">
        <v>7</v>
      </c>
      <c r="B8" s="90">
        <v>1500</v>
      </c>
      <c r="C8" s="90"/>
      <c r="D8" s="3" t="s">
        <v>40</v>
      </c>
      <c r="E8" s="3" t="s">
        <v>12</v>
      </c>
      <c r="F8" s="87" t="s">
        <v>71</v>
      </c>
    </row>
    <row r="9" spans="1:6">
      <c r="A9" s="89"/>
      <c r="B9" s="90"/>
      <c r="C9" s="90"/>
      <c r="D9" s="4" t="s">
        <v>56</v>
      </c>
      <c r="E9" s="4">
        <v>1500</v>
      </c>
      <c r="F9" s="120"/>
    </row>
    <row r="10" spans="1:6" ht="14.25">
      <c r="A10" s="89" t="s">
        <v>19</v>
      </c>
      <c r="B10" s="90">
        <v>42</v>
      </c>
      <c r="C10" s="90">
        <v>4</v>
      </c>
      <c r="D10" s="3" t="s">
        <v>40</v>
      </c>
      <c r="E10" s="3" t="s">
        <v>12</v>
      </c>
      <c r="F10" s="90"/>
    </row>
    <row r="11" spans="1:6">
      <c r="A11" s="89"/>
      <c r="B11" s="90"/>
      <c r="C11" s="90"/>
      <c r="D11" s="4" t="s">
        <v>16</v>
      </c>
      <c r="E11" s="4">
        <v>42</v>
      </c>
      <c r="F11" s="90"/>
    </row>
    <row r="12" spans="1:6">
      <c r="A12" s="89"/>
      <c r="B12" s="90"/>
      <c r="C12" s="90"/>
      <c r="D12" s="3" t="s">
        <v>28</v>
      </c>
      <c r="E12" s="3" t="s">
        <v>38</v>
      </c>
      <c r="F12" s="90"/>
    </row>
    <row r="13" spans="1:6">
      <c r="A13" s="89"/>
      <c r="B13" s="90"/>
      <c r="C13" s="90"/>
      <c r="D13" s="4" t="s">
        <v>39</v>
      </c>
      <c r="E13" s="21" t="s">
        <v>55</v>
      </c>
      <c r="F13" s="90"/>
    </row>
    <row r="14" spans="1:6">
      <c r="A14" s="89"/>
      <c r="B14" s="90"/>
      <c r="C14" s="90"/>
      <c r="D14" s="4" t="s">
        <v>25</v>
      </c>
      <c r="E14" s="4">
        <v>5</v>
      </c>
      <c r="F14" s="90"/>
    </row>
    <row r="15" spans="1:6">
      <c r="A15" s="89"/>
      <c r="B15" s="90"/>
      <c r="C15" s="90"/>
      <c r="D15" s="4" t="s">
        <v>26</v>
      </c>
      <c r="E15" s="4">
        <v>5</v>
      </c>
      <c r="F15" s="90"/>
    </row>
    <row r="16" spans="1:6" ht="14.25">
      <c r="A16" s="97" t="s">
        <v>8</v>
      </c>
      <c r="B16" s="94">
        <v>113</v>
      </c>
      <c r="C16" s="94">
        <v>10</v>
      </c>
      <c r="D16" s="3" t="s">
        <v>40</v>
      </c>
      <c r="E16" s="3" t="s">
        <v>12</v>
      </c>
      <c r="F16" s="94"/>
    </row>
    <row r="17" spans="1:6">
      <c r="A17" s="98"/>
      <c r="B17" s="95"/>
      <c r="C17" s="95"/>
      <c r="D17" s="4" t="s">
        <v>56</v>
      </c>
      <c r="E17" s="4">
        <v>113</v>
      </c>
      <c r="F17" s="95"/>
    </row>
    <row r="18" spans="1:6">
      <c r="A18" s="98"/>
      <c r="B18" s="95"/>
      <c r="C18" s="95"/>
      <c r="D18" s="3" t="s">
        <v>28</v>
      </c>
      <c r="E18" s="3" t="s">
        <v>38</v>
      </c>
      <c r="F18" s="95"/>
    </row>
    <row r="19" spans="1:6">
      <c r="A19" s="98"/>
      <c r="B19" s="95"/>
      <c r="C19" s="95"/>
      <c r="D19" s="4" t="s">
        <v>20</v>
      </c>
      <c r="E19" s="4">
        <v>17</v>
      </c>
      <c r="F19" s="95"/>
    </row>
    <row r="20" spans="1:6">
      <c r="A20" s="98"/>
      <c r="B20" s="95"/>
      <c r="C20" s="95"/>
      <c r="D20" s="4" t="s">
        <v>21</v>
      </c>
      <c r="E20" s="4">
        <v>8</v>
      </c>
      <c r="F20" s="95"/>
    </row>
    <row r="21" spans="1:6">
      <c r="A21" s="98"/>
      <c r="B21" s="95"/>
      <c r="C21" s="95"/>
      <c r="D21" s="26" t="s">
        <v>24</v>
      </c>
      <c r="E21" s="26">
        <v>16</v>
      </c>
      <c r="F21" s="95"/>
    </row>
    <row r="22" spans="1:6">
      <c r="A22" s="98"/>
      <c r="B22" s="95"/>
      <c r="C22" s="95"/>
      <c r="D22" s="4" t="s">
        <v>25</v>
      </c>
      <c r="E22" s="4">
        <v>14</v>
      </c>
      <c r="F22" s="95"/>
    </row>
    <row r="23" spans="1:6">
      <c r="A23" s="98"/>
      <c r="B23" s="95"/>
      <c r="C23" s="95"/>
      <c r="D23" s="4" t="s">
        <v>27</v>
      </c>
      <c r="E23" s="4">
        <v>17</v>
      </c>
      <c r="F23" s="95"/>
    </row>
    <row r="24" spans="1:6">
      <c r="A24" s="99"/>
      <c r="B24" s="96"/>
      <c r="C24" s="96"/>
      <c r="D24" s="4" t="s">
        <v>26</v>
      </c>
      <c r="E24" s="4">
        <v>11</v>
      </c>
      <c r="F24" s="96"/>
    </row>
    <row r="25" spans="1:6" ht="14.25">
      <c r="A25" s="89" t="s">
        <v>9</v>
      </c>
      <c r="B25" s="90">
        <v>810</v>
      </c>
      <c r="C25" s="90">
        <v>1</v>
      </c>
      <c r="D25" s="3" t="s">
        <v>40</v>
      </c>
      <c r="E25" s="3" t="s">
        <v>12</v>
      </c>
      <c r="F25" s="90"/>
    </row>
    <row r="26" spans="1:6">
      <c r="A26" s="89"/>
      <c r="B26" s="90"/>
      <c r="C26" s="90"/>
      <c r="D26" s="4" t="s">
        <v>56</v>
      </c>
      <c r="E26" s="4">
        <v>571</v>
      </c>
      <c r="F26" s="90"/>
    </row>
    <row r="27" spans="1:6">
      <c r="A27" s="89"/>
      <c r="B27" s="90"/>
      <c r="C27" s="90"/>
      <c r="D27" s="4" t="s">
        <v>17</v>
      </c>
      <c r="E27" s="4">
        <v>239</v>
      </c>
      <c r="F27" s="90"/>
    </row>
    <row r="28" spans="1:6">
      <c r="A28" s="19" t="s">
        <v>34</v>
      </c>
      <c r="B28" s="18">
        <v>5</v>
      </c>
      <c r="C28" s="18">
        <v>1</v>
      </c>
      <c r="D28" s="26" t="s">
        <v>109</v>
      </c>
      <c r="E28" s="4">
        <v>5</v>
      </c>
      <c r="F28" s="4"/>
    </row>
    <row r="29" spans="1:6" ht="14.25">
      <c r="A29" s="89" t="s">
        <v>11</v>
      </c>
      <c r="B29" s="90">
        <v>198</v>
      </c>
      <c r="C29" s="90">
        <v>143</v>
      </c>
      <c r="D29" s="3" t="s">
        <v>41</v>
      </c>
      <c r="E29" s="3" t="s">
        <v>12</v>
      </c>
      <c r="F29" s="90"/>
    </row>
    <row r="30" spans="1:6">
      <c r="A30" s="89"/>
      <c r="B30" s="90"/>
      <c r="C30" s="90"/>
      <c r="D30" s="4" t="s">
        <v>29</v>
      </c>
      <c r="E30" s="4">
        <v>198</v>
      </c>
      <c r="F30" s="90"/>
    </row>
    <row r="31" spans="1:6">
      <c r="A31" s="89"/>
      <c r="B31" s="90"/>
      <c r="C31" s="90"/>
      <c r="D31" s="4" t="s">
        <v>61</v>
      </c>
      <c r="E31" s="4">
        <v>248</v>
      </c>
      <c r="F31" s="90"/>
    </row>
    <row r="32" spans="1:6">
      <c r="A32" s="89"/>
      <c r="B32" s="90"/>
      <c r="C32" s="90"/>
      <c r="D32" s="4" t="s">
        <v>62</v>
      </c>
      <c r="E32" s="4">
        <v>45</v>
      </c>
      <c r="F32" s="90"/>
    </row>
    <row r="33" spans="1:6">
      <c r="A33" s="89"/>
      <c r="B33" s="107"/>
      <c r="C33" s="108"/>
      <c r="D33" s="26" t="s">
        <v>32</v>
      </c>
      <c r="E33" s="26">
        <v>125</v>
      </c>
      <c r="F33" s="90"/>
    </row>
    <row r="34" spans="1:6">
      <c r="A34" s="19" t="s">
        <v>37</v>
      </c>
      <c r="B34" s="18">
        <v>8070</v>
      </c>
      <c r="C34" s="18"/>
      <c r="D34" s="6" t="s">
        <v>36</v>
      </c>
      <c r="E34" s="4">
        <f>7025+1045</f>
        <v>8070</v>
      </c>
      <c r="F34" s="18" t="s">
        <v>193</v>
      </c>
    </row>
    <row r="36" spans="1:6">
      <c r="A36" s="109" t="s">
        <v>92</v>
      </c>
      <c r="B36" s="109"/>
      <c r="C36" s="109"/>
      <c r="D36" s="109"/>
    </row>
    <row r="37" spans="1:6">
      <c r="A37" s="109" t="s">
        <v>98</v>
      </c>
      <c r="B37" s="109"/>
      <c r="C37" s="109"/>
      <c r="D37" s="109"/>
    </row>
    <row r="38" spans="1:6">
      <c r="A38" s="142" t="s">
        <v>198</v>
      </c>
      <c r="B38" s="142"/>
      <c r="C38" s="142"/>
      <c r="D38" s="142"/>
    </row>
  </sheetData>
  <mergeCells count="30">
    <mergeCell ref="F29:F33"/>
    <mergeCell ref="A29:A33"/>
    <mergeCell ref="B29:B32"/>
    <mergeCell ref="C29:C32"/>
    <mergeCell ref="F16:F24"/>
    <mergeCell ref="A25:A27"/>
    <mergeCell ref="B25:B27"/>
    <mergeCell ref="C25:C27"/>
    <mergeCell ref="F25:F27"/>
    <mergeCell ref="A16:A24"/>
    <mergeCell ref="F6:F7"/>
    <mergeCell ref="F10:F15"/>
    <mergeCell ref="A8:A9"/>
    <mergeCell ref="B8:B9"/>
    <mergeCell ref="C8:C9"/>
    <mergeCell ref="F8:F9"/>
    <mergeCell ref="A10:A15"/>
    <mergeCell ref="B10:B15"/>
    <mergeCell ref="A1:B1"/>
    <mergeCell ref="D5:E5"/>
    <mergeCell ref="A6:A7"/>
    <mergeCell ref="B6:B7"/>
    <mergeCell ref="C6:C7"/>
    <mergeCell ref="A38:D38"/>
    <mergeCell ref="A36:D36"/>
    <mergeCell ref="A37:D37"/>
    <mergeCell ref="B33:C33"/>
    <mergeCell ref="C10:C15"/>
    <mergeCell ref="B16:B24"/>
    <mergeCell ref="C16:C2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B37" sqref="B37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69</v>
      </c>
      <c r="B1" s="91"/>
      <c r="D1" s="25" t="s">
        <v>85</v>
      </c>
      <c r="E1" s="25"/>
      <c r="F1" s="25"/>
    </row>
    <row r="3" spans="1:6">
      <c r="A3" s="17" t="s">
        <v>42</v>
      </c>
      <c r="B3" s="20">
        <f>B6+B9+B12</f>
        <v>2758</v>
      </c>
    </row>
    <row r="4" spans="1:6">
      <c r="A4" s="17" t="s">
        <v>43</v>
      </c>
      <c r="B4" s="20">
        <f>B26</f>
        <v>870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2098</v>
      </c>
      <c r="C6" s="103">
        <v>107</v>
      </c>
      <c r="D6" s="3" t="s">
        <v>40</v>
      </c>
      <c r="E6" s="3" t="s">
        <v>12</v>
      </c>
      <c r="F6" s="87" t="s">
        <v>70</v>
      </c>
    </row>
    <row r="7" spans="1:6">
      <c r="A7" s="89"/>
      <c r="B7" s="90"/>
      <c r="C7" s="103"/>
      <c r="D7" s="4" t="s">
        <v>14</v>
      </c>
      <c r="E7" s="4">
        <v>1057</v>
      </c>
      <c r="F7" s="88"/>
    </row>
    <row r="8" spans="1:6">
      <c r="A8" s="89"/>
      <c r="B8" s="90"/>
      <c r="C8" s="103"/>
      <c r="D8" s="4" t="s">
        <v>15</v>
      </c>
      <c r="E8" s="4">
        <v>1041</v>
      </c>
      <c r="F8" s="88"/>
    </row>
    <row r="9" spans="1:6" ht="14.25">
      <c r="A9" s="89" t="s">
        <v>7</v>
      </c>
      <c r="B9" s="90">
        <v>550</v>
      </c>
      <c r="C9" s="90"/>
      <c r="D9" s="3" t="s">
        <v>40</v>
      </c>
      <c r="E9" s="3" t="s">
        <v>12</v>
      </c>
      <c r="F9" s="90"/>
    </row>
    <row r="10" spans="1:6">
      <c r="A10" s="89"/>
      <c r="B10" s="90"/>
      <c r="C10" s="90"/>
      <c r="D10" s="4" t="s">
        <v>14</v>
      </c>
      <c r="E10" s="4">
        <v>366</v>
      </c>
      <c r="F10" s="90"/>
    </row>
    <row r="11" spans="1:6">
      <c r="A11" s="89"/>
      <c r="B11" s="90"/>
      <c r="C11" s="90"/>
      <c r="D11" s="4" t="s">
        <v>17</v>
      </c>
      <c r="E11" s="4">
        <v>184</v>
      </c>
      <c r="F11" s="90"/>
    </row>
    <row r="12" spans="1:6" ht="14.25">
      <c r="A12" s="97" t="s">
        <v>8</v>
      </c>
      <c r="B12" s="94">
        <v>110</v>
      </c>
      <c r="C12" s="94">
        <v>15</v>
      </c>
      <c r="D12" s="3" t="s">
        <v>40</v>
      </c>
      <c r="E12" s="3" t="s">
        <v>12</v>
      </c>
      <c r="F12" s="94"/>
    </row>
    <row r="13" spans="1:6">
      <c r="A13" s="98"/>
      <c r="B13" s="95"/>
      <c r="C13" s="95"/>
      <c r="D13" s="4" t="s">
        <v>16</v>
      </c>
      <c r="E13" s="4">
        <v>110</v>
      </c>
      <c r="F13" s="95"/>
    </row>
    <row r="14" spans="1:6">
      <c r="A14" s="98"/>
      <c r="B14" s="95"/>
      <c r="C14" s="95"/>
      <c r="D14" s="3" t="s">
        <v>28</v>
      </c>
      <c r="E14" s="3" t="s">
        <v>38</v>
      </c>
      <c r="F14" s="95"/>
    </row>
    <row r="15" spans="1:6">
      <c r="A15" s="98"/>
      <c r="B15" s="95"/>
      <c r="C15" s="95"/>
      <c r="D15" s="4" t="s">
        <v>20</v>
      </c>
      <c r="E15" s="4">
        <v>25</v>
      </c>
      <c r="F15" s="95"/>
    </row>
    <row r="16" spans="1:6">
      <c r="A16" s="98"/>
      <c r="B16" s="95"/>
      <c r="C16" s="95"/>
      <c r="D16" s="4" t="s">
        <v>21</v>
      </c>
      <c r="E16" s="4">
        <v>1</v>
      </c>
      <c r="F16" s="95"/>
    </row>
    <row r="17" spans="1:6">
      <c r="A17" s="98"/>
      <c r="B17" s="95"/>
      <c r="C17" s="95"/>
      <c r="D17" s="4" t="s">
        <v>24</v>
      </c>
      <c r="E17" s="4">
        <v>19</v>
      </c>
      <c r="F17" s="95"/>
    </row>
    <row r="18" spans="1:6">
      <c r="A18" s="98"/>
      <c r="B18" s="95"/>
      <c r="C18" s="95"/>
      <c r="D18" s="4" t="s">
        <v>25</v>
      </c>
      <c r="E18" s="4">
        <v>15</v>
      </c>
      <c r="F18" s="95"/>
    </row>
    <row r="19" spans="1:6">
      <c r="A19" s="98"/>
      <c r="B19" s="95"/>
      <c r="C19" s="95"/>
      <c r="D19" s="4" t="s">
        <v>27</v>
      </c>
      <c r="E19" s="4">
        <v>25</v>
      </c>
      <c r="F19" s="95"/>
    </row>
    <row r="20" spans="1:6">
      <c r="A20" s="99"/>
      <c r="B20" s="96"/>
      <c r="C20" s="96"/>
      <c r="D20" s="4" t="s">
        <v>26</v>
      </c>
      <c r="E20" s="4">
        <v>15</v>
      </c>
      <c r="F20" s="96"/>
    </row>
    <row r="21" spans="1:6" ht="14.25">
      <c r="A21" s="89" t="s">
        <v>11</v>
      </c>
      <c r="B21" s="103">
        <v>386</v>
      </c>
      <c r="C21" s="103">
        <v>167</v>
      </c>
      <c r="D21" s="3" t="s">
        <v>41</v>
      </c>
      <c r="E21" s="3" t="s">
        <v>12</v>
      </c>
      <c r="F21" s="90"/>
    </row>
    <row r="22" spans="1:6">
      <c r="A22" s="89"/>
      <c r="B22" s="103"/>
      <c r="C22" s="103"/>
      <c r="D22" s="4" t="s">
        <v>29</v>
      </c>
      <c r="E22" s="4">
        <v>346</v>
      </c>
      <c r="F22" s="90"/>
    </row>
    <row r="23" spans="1:6">
      <c r="A23" s="89"/>
      <c r="B23" s="103"/>
      <c r="C23" s="103"/>
      <c r="D23" s="4" t="s">
        <v>30</v>
      </c>
      <c r="E23" s="4">
        <v>40</v>
      </c>
      <c r="F23" s="90"/>
    </row>
    <row r="24" spans="1:6">
      <c r="A24" s="89"/>
      <c r="B24" s="110"/>
      <c r="C24" s="111"/>
      <c r="D24" s="4" t="s">
        <v>33</v>
      </c>
      <c r="E24" s="4">
        <v>138</v>
      </c>
      <c r="F24" s="90"/>
    </row>
    <row r="25" spans="1:6">
      <c r="A25" s="89"/>
      <c r="B25" s="107"/>
      <c r="C25" s="108"/>
      <c r="D25" s="4" t="s">
        <v>32</v>
      </c>
      <c r="E25" s="4">
        <v>246</v>
      </c>
      <c r="F25" s="90"/>
    </row>
    <row r="26" spans="1:6">
      <c r="A26" s="89" t="s">
        <v>37</v>
      </c>
      <c r="B26" s="90">
        <v>870</v>
      </c>
      <c r="C26" s="90"/>
      <c r="D26" s="6" t="s">
        <v>36</v>
      </c>
      <c r="E26" s="4">
        <v>660</v>
      </c>
      <c r="F26" s="90"/>
    </row>
    <row r="27" spans="1:6">
      <c r="A27" s="89"/>
      <c r="B27" s="90"/>
      <c r="C27" s="90"/>
      <c r="D27" s="6" t="s">
        <v>35</v>
      </c>
      <c r="E27" s="4">
        <v>210</v>
      </c>
      <c r="F27" s="90"/>
    </row>
    <row r="29" spans="1:6">
      <c r="A29" s="109" t="s">
        <v>95</v>
      </c>
      <c r="B29" s="109"/>
      <c r="C29" s="109"/>
      <c r="D29" s="109"/>
    </row>
    <row r="30" spans="1:6">
      <c r="A30" s="109" t="s">
        <v>96</v>
      </c>
      <c r="B30" s="109"/>
      <c r="C30" s="109"/>
      <c r="D30" s="109"/>
    </row>
  </sheetData>
  <mergeCells count="25">
    <mergeCell ref="F6:F8"/>
    <mergeCell ref="F12:F20"/>
    <mergeCell ref="F9:F11"/>
    <mergeCell ref="A29:D29"/>
    <mergeCell ref="A30:D30"/>
    <mergeCell ref="B24:C25"/>
    <mergeCell ref="F26:F27"/>
    <mergeCell ref="A26:A27"/>
    <mergeCell ref="B26:B27"/>
    <mergeCell ref="C26:C27"/>
    <mergeCell ref="F21:F25"/>
    <mergeCell ref="D5:E5"/>
    <mergeCell ref="A6:A8"/>
    <mergeCell ref="B6:B8"/>
    <mergeCell ref="A1:B1"/>
    <mergeCell ref="A21:A25"/>
    <mergeCell ref="B21:B23"/>
    <mergeCell ref="C21:C23"/>
    <mergeCell ref="A9:A11"/>
    <mergeCell ref="B9:B11"/>
    <mergeCell ref="A12:A20"/>
    <mergeCell ref="B12:B20"/>
    <mergeCell ref="C12:C20"/>
    <mergeCell ref="C6:C8"/>
    <mergeCell ref="C9:C1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F9" sqref="F9:F10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156</v>
      </c>
      <c r="B1" s="92"/>
      <c r="C1" s="92"/>
      <c r="D1" s="2" t="s">
        <v>131</v>
      </c>
    </row>
    <row r="2" spans="1:6" ht="6.75" customHeight="1"/>
    <row r="3" spans="1:6">
      <c r="A3" s="17" t="s">
        <v>42</v>
      </c>
      <c r="B3" s="20">
        <v>2234</v>
      </c>
    </row>
    <row r="4" spans="1:6">
      <c r="A4" s="17" t="s">
        <v>43</v>
      </c>
      <c r="B4" s="20">
        <f>B36</f>
        <v>930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f>1339+91</f>
        <v>1430</v>
      </c>
      <c r="C6" s="90">
        <f>65+3</f>
        <v>68</v>
      </c>
      <c r="D6" s="3" t="s">
        <v>40</v>
      </c>
      <c r="E6" s="3" t="s">
        <v>12</v>
      </c>
      <c r="F6" s="87" t="s">
        <v>211</v>
      </c>
    </row>
    <row r="7" spans="1:6">
      <c r="A7" s="89"/>
      <c r="B7" s="90"/>
      <c r="C7" s="90"/>
      <c r="D7" s="4" t="s">
        <v>14</v>
      </c>
      <c r="E7" s="4">
        <v>1339</v>
      </c>
      <c r="F7" s="88"/>
    </row>
    <row r="8" spans="1:6">
      <c r="A8" s="89"/>
      <c r="B8" s="90"/>
      <c r="C8" s="90"/>
      <c r="D8" s="4" t="s">
        <v>15</v>
      </c>
      <c r="E8" s="4">
        <v>91</v>
      </c>
      <c r="F8" s="88"/>
    </row>
    <row r="9" spans="1:6" ht="14.25">
      <c r="A9" s="89" t="s">
        <v>6</v>
      </c>
      <c r="B9" s="90">
        <v>87</v>
      </c>
      <c r="C9" s="90">
        <v>2</v>
      </c>
      <c r="D9" s="3" t="s">
        <v>40</v>
      </c>
      <c r="E9" s="3" t="s">
        <v>12</v>
      </c>
      <c r="F9" s="90"/>
    </row>
    <row r="10" spans="1:6">
      <c r="A10" s="89"/>
      <c r="B10" s="90"/>
      <c r="C10" s="90"/>
      <c r="D10" s="4" t="s">
        <v>15</v>
      </c>
      <c r="E10" s="4">
        <v>87</v>
      </c>
      <c r="F10" s="90"/>
    </row>
    <row r="11" spans="1:6" ht="14.25">
      <c r="A11" s="89" t="s">
        <v>7</v>
      </c>
      <c r="B11" s="90">
        <v>582</v>
      </c>
      <c r="C11" s="90"/>
      <c r="D11" s="3" t="s">
        <v>40</v>
      </c>
      <c r="E11" s="3" t="s">
        <v>12</v>
      </c>
      <c r="F11" s="90"/>
    </row>
    <row r="12" spans="1:6">
      <c r="A12" s="89"/>
      <c r="B12" s="90"/>
      <c r="C12" s="90"/>
      <c r="D12" s="4" t="s">
        <v>56</v>
      </c>
      <c r="E12" s="4">
        <v>582</v>
      </c>
      <c r="F12" s="90"/>
    </row>
    <row r="13" spans="1:6" ht="14.25">
      <c r="A13" s="89" t="s">
        <v>19</v>
      </c>
      <c r="B13" s="90">
        <v>3</v>
      </c>
      <c r="C13" s="90">
        <v>1</v>
      </c>
      <c r="D13" s="3" t="s">
        <v>40</v>
      </c>
      <c r="E13" s="3" t="s">
        <v>12</v>
      </c>
      <c r="F13" s="90"/>
    </row>
    <row r="14" spans="1:6">
      <c r="A14" s="89"/>
      <c r="B14" s="90"/>
      <c r="C14" s="90"/>
      <c r="D14" s="4" t="s">
        <v>56</v>
      </c>
      <c r="E14" s="4">
        <v>3</v>
      </c>
      <c r="F14" s="90"/>
    </row>
    <row r="15" spans="1:6">
      <c r="A15" s="89"/>
      <c r="B15" s="90"/>
      <c r="C15" s="90"/>
      <c r="D15" s="3" t="s">
        <v>28</v>
      </c>
      <c r="E15" s="3" t="s">
        <v>38</v>
      </c>
      <c r="F15" s="90"/>
    </row>
    <row r="16" spans="1:6">
      <c r="A16" s="89"/>
      <c r="B16" s="90"/>
      <c r="C16" s="90"/>
      <c r="D16" s="4" t="s">
        <v>39</v>
      </c>
      <c r="E16" s="4">
        <v>1</v>
      </c>
      <c r="F16" s="90"/>
    </row>
    <row r="17" spans="1:6">
      <c r="A17" s="89"/>
      <c r="B17" s="90"/>
      <c r="C17" s="90"/>
      <c r="D17" s="26" t="s">
        <v>25</v>
      </c>
      <c r="E17" s="26">
        <v>1</v>
      </c>
      <c r="F17" s="90"/>
    </row>
    <row r="18" spans="1:6">
      <c r="A18" s="89"/>
      <c r="B18" s="90"/>
      <c r="C18" s="90"/>
      <c r="D18" s="26" t="s">
        <v>26</v>
      </c>
      <c r="E18" s="26">
        <v>1</v>
      </c>
      <c r="F18" s="90"/>
    </row>
    <row r="19" spans="1:6" ht="14.25">
      <c r="A19" s="97" t="s">
        <v>8</v>
      </c>
      <c r="B19" s="94">
        <v>92</v>
      </c>
      <c r="C19" s="94">
        <v>14</v>
      </c>
      <c r="D19" s="3" t="s">
        <v>40</v>
      </c>
      <c r="E19" s="3" t="s">
        <v>12</v>
      </c>
      <c r="F19" s="94"/>
    </row>
    <row r="20" spans="1:6">
      <c r="A20" s="98"/>
      <c r="B20" s="95"/>
      <c r="C20" s="95"/>
      <c r="D20" s="4" t="s">
        <v>56</v>
      </c>
      <c r="E20" s="4">
        <v>92</v>
      </c>
      <c r="F20" s="95"/>
    </row>
    <row r="21" spans="1:6">
      <c r="A21" s="98"/>
      <c r="B21" s="95"/>
      <c r="C21" s="95"/>
      <c r="D21" s="3" t="s">
        <v>28</v>
      </c>
      <c r="E21" s="3" t="s">
        <v>38</v>
      </c>
      <c r="F21" s="95"/>
    </row>
    <row r="22" spans="1:6">
      <c r="A22" s="98"/>
      <c r="B22" s="95"/>
      <c r="C22" s="95"/>
      <c r="D22" s="4" t="s">
        <v>20</v>
      </c>
      <c r="E22" s="4">
        <v>16</v>
      </c>
      <c r="F22" s="95"/>
    </row>
    <row r="23" spans="1:6">
      <c r="A23" s="98"/>
      <c r="B23" s="95"/>
      <c r="C23" s="95"/>
      <c r="D23" s="4" t="s">
        <v>21</v>
      </c>
      <c r="E23" s="4">
        <v>1</v>
      </c>
      <c r="F23" s="95"/>
    </row>
    <row r="24" spans="1:6">
      <c r="A24" s="98"/>
      <c r="B24" s="95"/>
      <c r="C24" s="95"/>
      <c r="D24" s="4" t="s">
        <v>24</v>
      </c>
      <c r="E24" s="4">
        <v>16</v>
      </c>
      <c r="F24" s="95"/>
    </row>
    <row r="25" spans="1:6">
      <c r="A25" s="98"/>
      <c r="B25" s="95"/>
      <c r="C25" s="95"/>
      <c r="D25" s="4" t="s">
        <v>25</v>
      </c>
      <c r="E25" s="4">
        <v>14</v>
      </c>
      <c r="F25" s="95"/>
    </row>
    <row r="26" spans="1:6">
      <c r="A26" s="98"/>
      <c r="B26" s="95"/>
      <c r="C26" s="95"/>
      <c r="D26" s="4" t="s">
        <v>27</v>
      </c>
      <c r="E26" s="4">
        <v>22</v>
      </c>
      <c r="F26" s="95"/>
    </row>
    <row r="27" spans="1:6">
      <c r="A27" s="99"/>
      <c r="B27" s="96"/>
      <c r="C27" s="96"/>
      <c r="D27" s="4" t="s">
        <v>26</v>
      </c>
      <c r="E27" s="4">
        <v>18</v>
      </c>
      <c r="F27" s="96"/>
    </row>
    <row r="28" spans="1:6" ht="14.25">
      <c r="A28" s="89" t="s">
        <v>9</v>
      </c>
      <c r="B28" s="90">
        <v>119</v>
      </c>
      <c r="C28" s="90">
        <v>8</v>
      </c>
      <c r="D28" s="3" t="s">
        <v>40</v>
      </c>
      <c r="E28" s="3" t="s">
        <v>12</v>
      </c>
      <c r="F28" s="90"/>
    </row>
    <row r="29" spans="1:6">
      <c r="A29" s="89"/>
      <c r="B29" s="90"/>
      <c r="C29" s="90"/>
      <c r="D29" s="4" t="s">
        <v>60</v>
      </c>
      <c r="E29" s="4">
        <v>119</v>
      </c>
      <c r="F29" s="90"/>
    </row>
    <row r="30" spans="1:6">
      <c r="A30" s="89" t="s">
        <v>34</v>
      </c>
      <c r="B30" s="90">
        <v>151</v>
      </c>
      <c r="C30" s="90">
        <v>3</v>
      </c>
      <c r="D30" s="4" t="s">
        <v>109</v>
      </c>
      <c r="E30" s="4">
        <v>5</v>
      </c>
      <c r="F30" s="100"/>
    </row>
    <row r="31" spans="1:6">
      <c r="A31" s="89"/>
      <c r="B31" s="90"/>
      <c r="C31" s="90"/>
      <c r="D31" s="4" t="s">
        <v>144</v>
      </c>
      <c r="E31" s="4">
        <v>49</v>
      </c>
      <c r="F31" s="101"/>
    </row>
    <row r="32" spans="1:6">
      <c r="A32" s="89"/>
      <c r="B32" s="90"/>
      <c r="C32" s="90"/>
      <c r="D32" s="4" t="s">
        <v>145</v>
      </c>
      <c r="E32" s="4">
        <v>97</v>
      </c>
      <c r="F32" s="102"/>
    </row>
    <row r="33" spans="1:6" ht="14.25">
      <c r="A33" s="89" t="s">
        <v>11</v>
      </c>
      <c r="B33" s="90">
        <v>747</v>
      </c>
      <c r="C33" s="103">
        <v>389</v>
      </c>
      <c r="D33" s="3" t="s">
        <v>41</v>
      </c>
      <c r="E33" s="3" t="s">
        <v>12</v>
      </c>
      <c r="F33" s="90"/>
    </row>
    <row r="34" spans="1:6">
      <c r="A34" s="89"/>
      <c r="B34" s="90"/>
      <c r="C34" s="103"/>
      <c r="D34" s="4" t="s">
        <v>29</v>
      </c>
      <c r="E34" s="4">
        <v>747</v>
      </c>
      <c r="F34" s="90"/>
    </row>
    <row r="35" spans="1:6">
      <c r="A35" s="89"/>
      <c r="B35" s="105"/>
      <c r="C35" s="106"/>
      <c r="D35" s="4" t="s">
        <v>32</v>
      </c>
      <c r="E35" s="4">
        <v>646</v>
      </c>
      <c r="F35" s="90"/>
    </row>
    <row r="36" spans="1:6">
      <c r="A36" s="89" t="s">
        <v>37</v>
      </c>
      <c r="B36" s="90">
        <v>930</v>
      </c>
      <c r="C36" s="90"/>
      <c r="D36" s="6" t="s">
        <v>36</v>
      </c>
      <c r="E36" s="4">
        <v>230</v>
      </c>
      <c r="F36" s="90"/>
    </row>
    <row r="37" spans="1:6">
      <c r="A37" s="89"/>
      <c r="B37" s="90"/>
      <c r="C37" s="90"/>
      <c r="D37" s="6" t="s">
        <v>35</v>
      </c>
      <c r="E37" s="4">
        <v>700</v>
      </c>
      <c r="F37" s="90"/>
    </row>
    <row r="39" spans="1:6">
      <c r="A39" s="104" t="s">
        <v>146</v>
      </c>
      <c r="B39" s="104"/>
      <c r="C39" s="104"/>
      <c r="D39" s="104"/>
    </row>
    <row r="40" spans="1:6">
      <c r="A40" s="104" t="s">
        <v>147</v>
      </c>
      <c r="B40" s="104"/>
      <c r="C40" s="104"/>
      <c r="D40" s="104"/>
    </row>
  </sheetData>
  <mergeCells count="41">
    <mergeCell ref="A39:D39"/>
    <mergeCell ref="A40:D40"/>
    <mergeCell ref="F33:F35"/>
    <mergeCell ref="B35:C35"/>
    <mergeCell ref="F36:F37"/>
    <mergeCell ref="A36:A37"/>
    <mergeCell ref="B36:B37"/>
    <mergeCell ref="C36:C37"/>
    <mergeCell ref="F30:F32"/>
    <mergeCell ref="A33:A35"/>
    <mergeCell ref="B33:B34"/>
    <mergeCell ref="C33:C34"/>
    <mergeCell ref="A30:A32"/>
    <mergeCell ref="B30:B32"/>
    <mergeCell ref="C30:C32"/>
    <mergeCell ref="F19:F27"/>
    <mergeCell ref="A28:A29"/>
    <mergeCell ref="B28:B29"/>
    <mergeCell ref="C28:C29"/>
    <mergeCell ref="F28:F29"/>
    <mergeCell ref="A19:A27"/>
    <mergeCell ref="B19:B27"/>
    <mergeCell ref="C19:C27"/>
    <mergeCell ref="A13:A18"/>
    <mergeCell ref="B13:B18"/>
    <mergeCell ref="C13:C18"/>
    <mergeCell ref="F13:F18"/>
    <mergeCell ref="A11:A12"/>
    <mergeCell ref="B11:B12"/>
    <mergeCell ref="C11:C12"/>
    <mergeCell ref="F11:F12"/>
    <mergeCell ref="A1:C1"/>
    <mergeCell ref="D5:E5"/>
    <mergeCell ref="A6:A8"/>
    <mergeCell ref="B6:B8"/>
    <mergeCell ref="C6:C8"/>
    <mergeCell ref="F6:F8"/>
    <mergeCell ref="A9:A10"/>
    <mergeCell ref="B9:B10"/>
    <mergeCell ref="C9:C10"/>
    <mergeCell ref="F9:F1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workbookViewId="0">
      <selection activeCell="F35" sqref="F35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72</v>
      </c>
      <c r="B1" s="91"/>
      <c r="D1" s="25" t="s">
        <v>88</v>
      </c>
      <c r="E1" s="25"/>
      <c r="F1" s="25"/>
    </row>
    <row r="3" spans="1:6">
      <c r="A3" s="17" t="s">
        <v>42</v>
      </c>
      <c r="B3" s="20">
        <f>B6+B8+B10+B20+B22</f>
        <v>2282</v>
      </c>
    </row>
    <row r="4" spans="1:6">
      <c r="A4" s="17" t="s">
        <v>43</v>
      </c>
      <c r="B4" s="20">
        <f>B29</f>
        <v>1230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741</v>
      </c>
      <c r="C6" s="103">
        <v>18</v>
      </c>
      <c r="D6" s="27" t="s">
        <v>40</v>
      </c>
      <c r="E6" s="27" t="s">
        <v>12</v>
      </c>
      <c r="F6" s="87"/>
    </row>
    <row r="7" spans="1:6">
      <c r="A7" s="89"/>
      <c r="B7" s="90"/>
      <c r="C7" s="103"/>
      <c r="D7" s="26" t="s">
        <v>15</v>
      </c>
      <c r="E7" s="26">
        <v>741</v>
      </c>
      <c r="F7" s="88"/>
    </row>
    <row r="8" spans="1:6" ht="14.25">
      <c r="A8" s="89" t="s">
        <v>7</v>
      </c>
      <c r="B8" s="90">
        <v>152</v>
      </c>
      <c r="C8" s="90"/>
      <c r="D8" s="3" t="s">
        <v>40</v>
      </c>
      <c r="E8" s="3" t="s">
        <v>12</v>
      </c>
      <c r="F8" s="90"/>
    </row>
    <row r="9" spans="1:6">
      <c r="A9" s="89"/>
      <c r="B9" s="90"/>
      <c r="C9" s="90"/>
      <c r="D9" s="4" t="s">
        <v>14</v>
      </c>
      <c r="E9" s="4">
        <v>152</v>
      </c>
      <c r="F9" s="90"/>
    </row>
    <row r="10" spans="1:6" ht="14.25">
      <c r="A10" s="97" t="s">
        <v>8</v>
      </c>
      <c r="B10" s="94">
        <v>50</v>
      </c>
      <c r="C10" s="94">
        <v>7</v>
      </c>
      <c r="D10" s="3" t="s">
        <v>40</v>
      </c>
      <c r="E10" s="3" t="s">
        <v>12</v>
      </c>
      <c r="F10" s="94"/>
    </row>
    <row r="11" spans="1:6">
      <c r="A11" s="98"/>
      <c r="B11" s="95"/>
      <c r="C11" s="95"/>
      <c r="D11" s="26" t="s">
        <v>16</v>
      </c>
      <c r="E11" s="26">
        <v>50</v>
      </c>
      <c r="F11" s="95"/>
    </row>
    <row r="12" spans="1:6">
      <c r="A12" s="98"/>
      <c r="B12" s="95"/>
      <c r="C12" s="95"/>
      <c r="D12" s="3" t="s">
        <v>28</v>
      </c>
      <c r="E12" s="3" t="s">
        <v>38</v>
      </c>
      <c r="F12" s="95"/>
    </row>
    <row r="13" spans="1:6">
      <c r="A13" s="98"/>
      <c r="B13" s="95"/>
      <c r="C13" s="95"/>
      <c r="D13" s="4" t="s">
        <v>20</v>
      </c>
      <c r="E13" s="4">
        <v>7</v>
      </c>
      <c r="F13" s="95"/>
    </row>
    <row r="14" spans="1:6">
      <c r="A14" s="98"/>
      <c r="B14" s="95"/>
      <c r="C14" s="95"/>
      <c r="D14" s="4" t="s">
        <v>21</v>
      </c>
      <c r="E14" s="4">
        <v>4</v>
      </c>
      <c r="F14" s="95"/>
    </row>
    <row r="15" spans="1:6">
      <c r="A15" s="98"/>
      <c r="B15" s="95"/>
      <c r="C15" s="95"/>
      <c r="D15" s="4" t="s">
        <v>23</v>
      </c>
      <c r="E15" s="4">
        <v>3</v>
      </c>
      <c r="F15" s="95"/>
    </row>
    <row r="16" spans="1:6">
      <c r="A16" s="98"/>
      <c r="B16" s="95"/>
      <c r="C16" s="95"/>
      <c r="D16" s="4" t="s">
        <v>24</v>
      </c>
      <c r="E16" s="4">
        <v>10</v>
      </c>
      <c r="F16" s="95"/>
    </row>
    <row r="17" spans="1:6">
      <c r="A17" s="98"/>
      <c r="B17" s="95"/>
      <c r="C17" s="95"/>
      <c r="D17" s="4" t="s">
        <v>25</v>
      </c>
      <c r="E17" s="4">
        <v>10</v>
      </c>
      <c r="F17" s="95"/>
    </row>
    <row r="18" spans="1:6">
      <c r="A18" s="98"/>
      <c r="B18" s="95"/>
      <c r="C18" s="95"/>
      <c r="D18" s="4" t="s">
        <v>27</v>
      </c>
      <c r="E18" s="4">
        <v>7</v>
      </c>
      <c r="F18" s="95"/>
    </row>
    <row r="19" spans="1:6">
      <c r="A19" s="99"/>
      <c r="B19" s="96"/>
      <c r="C19" s="96"/>
      <c r="D19" s="4" t="s">
        <v>26</v>
      </c>
      <c r="E19" s="4">
        <v>10</v>
      </c>
      <c r="F19" s="96"/>
    </row>
    <row r="20" spans="1:6" ht="14.25">
      <c r="A20" s="89" t="s">
        <v>10</v>
      </c>
      <c r="B20" s="90">
        <v>268</v>
      </c>
      <c r="C20" s="103">
        <v>1</v>
      </c>
      <c r="D20" s="3" t="s">
        <v>40</v>
      </c>
      <c r="E20" s="3" t="s">
        <v>12</v>
      </c>
      <c r="F20" s="90" t="s">
        <v>54</v>
      </c>
    </row>
    <row r="21" spans="1:6">
      <c r="A21" s="89"/>
      <c r="B21" s="90"/>
      <c r="C21" s="103"/>
      <c r="D21" s="4" t="s">
        <v>108</v>
      </c>
      <c r="E21" s="4">
        <v>268</v>
      </c>
      <c r="F21" s="90"/>
    </row>
    <row r="22" spans="1:6" ht="25.5" customHeight="1">
      <c r="A22" s="19" t="s">
        <v>34</v>
      </c>
      <c r="B22" s="18">
        <v>1071</v>
      </c>
      <c r="C22" s="24">
        <v>1</v>
      </c>
      <c r="D22" s="4" t="s">
        <v>73</v>
      </c>
      <c r="E22" s="4">
        <v>1071</v>
      </c>
      <c r="F22" s="4"/>
    </row>
    <row r="23" spans="1:6" ht="14.25">
      <c r="A23" s="89" t="s">
        <v>11</v>
      </c>
      <c r="B23" s="90">
        <f>63+17+73</f>
        <v>153</v>
      </c>
      <c r="C23" s="90">
        <v>52</v>
      </c>
      <c r="D23" s="3" t="s">
        <v>41</v>
      </c>
      <c r="E23" s="3" t="s">
        <v>12</v>
      </c>
      <c r="F23" s="90"/>
    </row>
    <row r="24" spans="1:6">
      <c r="A24" s="89"/>
      <c r="B24" s="90"/>
      <c r="C24" s="90"/>
      <c r="D24" s="4" t="s">
        <v>29</v>
      </c>
      <c r="E24" s="4">
        <v>63</v>
      </c>
      <c r="F24" s="90"/>
    </row>
    <row r="25" spans="1:6">
      <c r="A25" s="89"/>
      <c r="B25" s="90"/>
      <c r="C25" s="90"/>
      <c r="D25" s="4" t="s">
        <v>67</v>
      </c>
      <c r="E25" s="4">
        <v>17</v>
      </c>
      <c r="F25" s="90"/>
    </row>
    <row r="26" spans="1:6">
      <c r="A26" s="89"/>
      <c r="B26" s="90"/>
      <c r="C26" s="90"/>
      <c r="D26" s="4" t="s">
        <v>66</v>
      </c>
      <c r="E26" s="4">
        <v>73</v>
      </c>
      <c r="F26" s="90"/>
    </row>
    <row r="27" spans="1:6">
      <c r="A27" s="89"/>
      <c r="B27" s="110"/>
      <c r="C27" s="111"/>
      <c r="D27" s="26" t="s">
        <v>33</v>
      </c>
      <c r="E27" s="26">
        <v>65</v>
      </c>
      <c r="F27" s="90"/>
    </row>
    <row r="28" spans="1:6">
      <c r="A28" s="89"/>
      <c r="B28" s="107"/>
      <c r="C28" s="108"/>
      <c r="D28" s="26" t="s">
        <v>32</v>
      </c>
      <c r="E28" s="26">
        <v>38</v>
      </c>
      <c r="F28" s="90"/>
    </row>
    <row r="29" spans="1:6">
      <c r="A29" s="89" t="s">
        <v>37</v>
      </c>
      <c r="B29" s="90">
        <v>1230</v>
      </c>
      <c r="C29" s="90"/>
      <c r="D29" s="6" t="s">
        <v>36</v>
      </c>
      <c r="E29" s="4">
        <v>1100</v>
      </c>
      <c r="F29" s="90"/>
    </row>
    <row r="30" spans="1:6">
      <c r="A30" s="89"/>
      <c r="B30" s="90"/>
      <c r="C30" s="90"/>
      <c r="D30" s="6" t="s">
        <v>35</v>
      </c>
      <c r="E30" s="4">
        <v>130</v>
      </c>
      <c r="F30" s="90"/>
    </row>
    <row r="32" spans="1:6">
      <c r="A32" s="109" t="s">
        <v>93</v>
      </c>
      <c r="B32" s="109"/>
      <c r="C32" s="109"/>
      <c r="D32" s="109"/>
    </row>
    <row r="33" spans="1:4">
      <c r="A33" s="109" t="s">
        <v>107</v>
      </c>
      <c r="B33" s="109"/>
      <c r="C33" s="109"/>
      <c r="D33" s="109"/>
    </row>
  </sheetData>
  <mergeCells count="29">
    <mergeCell ref="A1:B1"/>
    <mergeCell ref="F29:F30"/>
    <mergeCell ref="A23:A28"/>
    <mergeCell ref="B23:B26"/>
    <mergeCell ref="C23:C26"/>
    <mergeCell ref="A29:A30"/>
    <mergeCell ref="B29:B30"/>
    <mergeCell ref="C29:C30"/>
    <mergeCell ref="F20:F21"/>
    <mergeCell ref="F10:F19"/>
    <mergeCell ref="A10:A19"/>
    <mergeCell ref="B10:B19"/>
    <mergeCell ref="C10:C19"/>
    <mergeCell ref="A20:A21"/>
    <mergeCell ref="D5:E5"/>
    <mergeCell ref="A6:A7"/>
    <mergeCell ref="B6:B7"/>
    <mergeCell ref="C6:C7"/>
    <mergeCell ref="A33:D33"/>
    <mergeCell ref="A32:D32"/>
    <mergeCell ref="F6:F7"/>
    <mergeCell ref="F23:F28"/>
    <mergeCell ref="B27:C28"/>
    <mergeCell ref="A8:A9"/>
    <mergeCell ref="B8:B9"/>
    <mergeCell ref="C8:C9"/>
    <mergeCell ref="F8:F9"/>
    <mergeCell ref="B20:B21"/>
    <mergeCell ref="C20:C2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D6" sqref="D6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83</v>
      </c>
      <c r="B1" s="91"/>
      <c r="D1" s="25" t="s">
        <v>151</v>
      </c>
      <c r="E1" s="25"/>
      <c r="F1" s="25"/>
    </row>
    <row r="3" spans="1:6">
      <c r="A3" s="17" t="s">
        <v>42</v>
      </c>
      <c r="B3" s="20">
        <f>B5</f>
        <v>98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97" t="s">
        <v>34</v>
      </c>
      <c r="B5" s="112">
        <v>98</v>
      </c>
      <c r="C5" s="143">
        <v>4</v>
      </c>
      <c r="D5" s="30" t="s">
        <v>40</v>
      </c>
      <c r="E5" s="3" t="s">
        <v>12</v>
      </c>
      <c r="F5" s="100" t="s">
        <v>84</v>
      </c>
    </row>
    <row r="6" spans="1:6">
      <c r="A6" s="99"/>
      <c r="B6" s="114"/>
      <c r="C6" s="144"/>
      <c r="D6" s="26" t="s">
        <v>117</v>
      </c>
      <c r="E6" s="4">
        <v>98</v>
      </c>
      <c r="F6" s="102"/>
    </row>
    <row r="7" spans="1:6" ht="14.25">
      <c r="A7" s="89" t="s">
        <v>11</v>
      </c>
      <c r="B7" s="90">
        <v>14</v>
      </c>
      <c r="C7" s="90">
        <v>4</v>
      </c>
      <c r="D7" s="3" t="s">
        <v>41</v>
      </c>
      <c r="E7" s="3" t="s">
        <v>12</v>
      </c>
      <c r="F7" s="90"/>
    </row>
    <row r="8" spans="1:6">
      <c r="A8" s="89"/>
      <c r="B8" s="90"/>
      <c r="C8" s="90"/>
      <c r="D8" s="4" t="s">
        <v>29</v>
      </c>
      <c r="E8" s="4">
        <v>14</v>
      </c>
      <c r="F8" s="90"/>
    </row>
    <row r="9" spans="1:6">
      <c r="A9" s="89"/>
      <c r="B9" s="107"/>
      <c r="C9" s="108"/>
      <c r="D9" s="26" t="s">
        <v>32</v>
      </c>
      <c r="E9" s="26">
        <v>14</v>
      </c>
      <c r="F9" s="90"/>
    </row>
    <row r="11" spans="1:6">
      <c r="A11" s="109" t="s">
        <v>118</v>
      </c>
      <c r="B11" s="109"/>
      <c r="C11" s="109"/>
      <c r="D11" s="109"/>
    </row>
    <row r="12" spans="1:6">
      <c r="A12" s="2"/>
    </row>
  </sheetData>
  <mergeCells count="12">
    <mergeCell ref="A11:D11"/>
    <mergeCell ref="B9:C9"/>
    <mergeCell ref="A7:A9"/>
    <mergeCell ref="B7:B8"/>
    <mergeCell ref="C7:C8"/>
    <mergeCell ref="F5:F6"/>
    <mergeCell ref="F7:F9"/>
    <mergeCell ref="A1:B1"/>
    <mergeCell ref="D4:E4"/>
    <mergeCell ref="A5:A6"/>
    <mergeCell ref="B5:B6"/>
    <mergeCell ref="C5:C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workbookViewId="0">
      <selection activeCell="F13" sqref="F13:F14"/>
    </sheetView>
  </sheetViews>
  <sheetFormatPr defaultRowHeight="12.75"/>
  <cols>
    <col min="1" max="1" width="24.140625" style="49" customWidth="1"/>
    <col min="2" max="2" width="14.28515625" style="25" customWidth="1"/>
    <col min="3" max="3" width="9.140625" style="25"/>
    <col min="4" max="4" width="40.42578125" style="25" customWidth="1"/>
    <col min="5" max="5" width="12" style="25" customWidth="1"/>
    <col min="6" max="6" width="41.7109375" style="25" customWidth="1"/>
    <col min="7" max="16384" width="9.140625" style="25"/>
  </cols>
  <sheetData>
    <row r="1" spans="1:6">
      <c r="A1" s="145" t="s">
        <v>152</v>
      </c>
      <c r="B1" s="145"/>
      <c r="C1" s="109"/>
      <c r="D1" s="25" t="s">
        <v>85</v>
      </c>
    </row>
    <row r="3" spans="1:6">
      <c r="A3" s="76" t="s">
        <v>42</v>
      </c>
      <c r="B3" s="77">
        <f>B6+B13+B15+B20+B28+B38+B41+B45</f>
        <v>4330</v>
      </c>
    </row>
    <row r="4" spans="1:6">
      <c r="A4" s="76" t="s">
        <v>43</v>
      </c>
      <c r="B4" s="77">
        <f>B51</f>
        <v>2477</v>
      </c>
    </row>
    <row r="5" spans="1:6" ht="27">
      <c r="A5" s="78" t="s">
        <v>0</v>
      </c>
      <c r="B5" s="78" t="s">
        <v>1</v>
      </c>
      <c r="C5" s="78" t="s">
        <v>2</v>
      </c>
      <c r="D5" s="150" t="s">
        <v>3</v>
      </c>
      <c r="E5" s="150"/>
      <c r="F5" s="78" t="s">
        <v>4</v>
      </c>
    </row>
    <row r="6" spans="1:6" ht="14.25">
      <c r="A6" s="149" t="s">
        <v>5</v>
      </c>
      <c r="B6" s="103">
        <v>2653</v>
      </c>
      <c r="C6" s="103">
        <v>134</v>
      </c>
      <c r="D6" s="27" t="s">
        <v>40</v>
      </c>
      <c r="E6" s="27" t="s">
        <v>12</v>
      </c>
      <c r="F6" s="146" t="s">
        <v>203</v>
      </c>
    </row>
    <row r="7" spans="1:6">
      <c r="A7" s="149"/>
      <c r="B7" s="103"/>
      <c r="C7" s="103"/>
      <c r="D7" s="26" t="s">
        <v>13</v>
      </c>
      <c r="E7" s="26">
        <v>207</v>
      </c>
      <c r="F7" s="147"/>
    </row>
    <row r="8" spans="1:6">
      <c r="A8" s="149"/>
      <c r="B8" s="103"/>
      <c r="C8" s="103"/>
      <c r="D8" s="26" t="s">
        <v>14</v>
      </c>
      <c r="E8" s="26">
        <v>1194</v>
      </c>
      <c r="F8" s="147"/>
    </row>
    <row r="9" spans="1:6">
      <c r="A9" s="149"/>
      <c r="B9" s="103"/>
      <c r="C9" s="103"/>
      <c r="D9" s="43" t="s">
        <v>15</v>
      </c>
      <c r="E9" s="43">
        <f>28+22</f>
        <v>50</v>
      </c>
      <c r="F9" s="147"/>
    </row>
    <row r="10" spans="1:6">
      <c r="A10" s="149"/>
      <c r="B10" s="103"/>
      <c r="C10" s="103"/>
      <c r="D10" s="43" t="s">
        <v>16</v>
      </c>
      <c r="E10" s="43">
        <v>517</v>
      </c>
      <c r="F10" s="147"/>
    </row>
    <row r="11" spans="1:6">
      <c r="A11" s="149"/>
      <c r="B11" s="103"/>
      <c r="C11" s="103"/>
      <c r="D11" s="26" t="s">
        <v>17</v>
      </c>
      <c r="E11" s="26">
        <v>14</v>
      </c>
      <c r="F11" s="147"/>
    </row>
    <row r="12" spans="1:6">
      <c r="A12" s="149"/>
      <c r="B12" s="103"/>
      <c r="C12" s="103"/>
      <c r="D12" s="26" t="s">
        <v>56</v>
      </c>
      <c r="E12" s="26">
        <v>671</v>
      </c>
      <c r="F12" s="148"/>
    </row>
    <row r="13" spans="1:6" ht="14.25">
      <c r="A13" s="149" t="s">
        <v>6</v>
      </c>
      <c r="B13" s="103">
        <v>162</v>
      </c>
      <c r="C13" s="103">
        <v>2</v>
      </c>
      <c r="D13" s="27" t="s">
        <v>40</v>
      </c>
      <c r="E13" s="27" t="s">
        <v>12</v>
      </c>
      <c r="F13" s="103"/>
    </row>
    <row r="14" spans="1:6">
      <c r="A14" s="149"/>
      <c r="B14" s="103"/>
      <c r="C14" s="103"/>
      <c r="D14" s="26" t="s">
        <v>16</v>
      </c>
      <c r="E14" s="26">
        <v>162</v>
      </c>
      <c r="F14" s="103"/>
    </row>
    <row r="15" spans="1:6" ht="14.25">
      <c r="A15" s="149" t="s">
        <v>7</v>
      </c>
      <c r="B15" s="103">
        <v>1038</v>
      </c>
      <c r="C15" s="103"/>
      <c r="D15" s="27" t="s">
        <v>40</v>
      </c>
      <c r="E15" s="27" t="s">
        <v>12</v>
      </c>
      <c r="F15" s="103"/>
    </row>
    <row r="16" spans="1:6">
      <c r="A16" s="149"/>
      <c r="B16" s="103"/>
      <c r="C16" s="103"/>
      <c r="D16" s="26" t="s">
        <v>14</v>
      </c>
      <c r="E16" s="26">
        <v>249</v>
      </c>
      <c r="F16" s="103"/>
    </row>
    <row r="17" spans="1:6">
      <c r="A17" s="149"/>
      <c r="B17" s="103"/>
      <c r="C17" s="103"/>
      <c r="D17" s="26" t="s">
        <v>16</v>
      </c>
      <c r="E17" s="26">
        <v>147</v>
      </c>
      <c r="F17" s="103"/>
    </row>
    <row r="18" spans="1:6">
      <c r="A18" s="149"/>
      <c r="B18" s="103"/>
      <c r="C18" s="103"/>
      <c r="D18" s="26" t="s">
        <v>60</v>
      </c>
      <c r="E18" s="26">
        <v>429</v>
      </c>
      <c r="F18" s="103"/>
    </row>
    <row r="19" spans="1:6">
      <c r="A19" s="149"/>
      <c r="B19" s="103"/>
      <c r="C19" s="103"/>
      <c r="D19" s="26" t="s">
        <v>56</v>
      </c>
      <c r="E19" s="26">
        <v>213</v>
      </c>
      <c r="F19" s="103"/>
    </row>
    <row r="20" spans="1:6" ht="14.25">
      <c r="A20" s="149" t="s">
        <v>19</v>
      </c>
      <c r="B20" s="103">
        <v>36</v>
      </c>
      <c r="C20" s="103">
        <v>3</v>
      </c>
      <c r="D20" s="27" t="s">
        <v>40</v>
      </c>
      <c r="E20" s="27" t="s">
        <v>12</v>
      </c>
      <c r="F20" s="103"/>
    </row>
    <row r="21" spans="1:6">
      <c r="A21" s="149"/>
      <c r="B21" s="103"/>
      <c r="C21" s="103"/>
      <c r="D21" s="26" t="s">
        <v>13</v>
      </c>
      <c r="E21" s="26">
        <v>10</v>
      </c>
      <c r="F21" s="103"/>
    </row>
    <row r="22" spans="1:6">
      <c r="A22" s="149"/>
      <c r="B22" s="103"/>
      <c r="C22" s="103"/>
      <c r="D22" s="26" t="s">
        <v>16</v>
      </c>
      <c r="E22" s="26">
        <v>26</v>
      </c>
      <c r="F22" s="103"/>
    </row>
    <row r="23" spans="1:6">
      <c r="A23" s="149"/>
      <c r="B23" s="103"/>
      <c r="C23" s="103"/>
      <c r="D23" s="27" t="s">
        <v>28</v>
      </c>
      <c r="E23" s="27" t="s">
        <v>38</v>
      </c>
      <c r="F23" s="103"/>
    </row>
    <row r="24" spans="1:6">
      <c r="A24" s="149"/>
      <c r="B24" s="103"/>
      <c r="C24" s="103"/>
      <c r="D24" s="26" t="s">
        <v>24</v>
      </c>
      <c r="E24" s="26">
        <v>20</v>
      </c>
      <c r="F24" s="103"/>
    </row>
    <row r="25" spans="1:6">
      <c r="A25" s="149"/>
      <c r="B25" s="103"/>
      <c r="C25" s="103"/>
      <c r="D25" s="26" t="s">
        <v>125</v>
      </c>
      <c r="E25" s="26">
        <v>10</v>
      </c>
      <c r="F25" s="103"/>
    </row>
    <row r="26" spans="1:6">
      <c r="A26" s="149"/>
      <c r="B26" s="103"/>
      <c r="C26" s="103"/>
      <c r="D26" s="26" t="s">
        <v>25</v>
      </c>
      <c r="E26" s="26">
        <v>6</v>
      </c>
      <c r="F26" s="103"/>
    </row>
    <row r="27" spans="1:6">
      <c r="A27" s="149"/>
      <c r="B27" s="103"/>
      <c r="C27" s="103"/>
      <c r="D27" s="26" t="s">
        <v>26</v>
      </c>
      <c r="E27" s="26">
        <v>6</v>
      </c>
      <c r="F27" s="103"/>
    </row>
    <row r="28" spans="1:6" ht="14.25">
      <c r="A28" s="156" t="s">
        <v>8</v>
      </c>
      <c r="B28" s="139">
        <v>134</v>
      </c>
      <c r="C28" s="139">
        <v>14</v>
      </c>
      <c r="D28" s="27" t="s">
        <v>40</v>
      </c>
      <c r="E28" s="27" t="s">
        <v>12</v>
      </c>
      <c r="F28" s="139"/>
    </row>
    <row r="29" spans="1:6">
      <c r="A29" s="157"/>
      <c r="B29" s="140"/>
      <c r="C29" s="140"/>
      <c r="D29" s="26" t="s">
        <v>16</v>
      </c>
      <c r="E29" s="26">
        <v>111</v>
      </c>
      <c r="F29" s="140"/>
    </row>
    <row r="30" spans="1:6">
      <c r="A30" s="157"/>
      <c r="B30" s="140"/>
      <c r="C30" s="140"/>
      <c r="D30" s="26" t="s">
        <v>56</v>
      </c>
      <c r="E30" s="26">
        <v>23</v>
      </c>
      <c r="F30" s="140"/>
    </row>
    <row r="31" spans="1:6">
      <c r="A31" s="157"/>
      <c r="B31" s="140"/>
      <c r="C31" s="140"/>
      <c r="D31" s="27" t="s">
        <v>28</v>
      </c>
      <c r="E31" s="27" t="s">
        <v>38</v>
      </c>
      <c r="F31" s="140"/>
    </row>
    <row r="32" spans="1:6">
      <c r="A32" s="157"/>
      <c r="B32" s="140"/>
      <c r="C32" s="140"/>
      <c r="D32" s="26" t="s">
        <v>20</v>
      </c>
      <c r="E32" s="26">
        <v>31</v>
      </c>
      <c r="F32" s="140"/>
    </row>
    <row r="33" spans="1:6">
      <c r="A33" s="157"/>
      <c r="B33" s="140"/>
      <c r="C33" s="140"/>
      <c r="D33" s="26" t="s">
        <v>21</v>
      </c>
      <c r="E33" s="26">
        <v>6</v>
      </c>
      <c r="F33" s="140"/>
    </row>
    <row r="34" spans="1:6">
      <c r="A34" s="157"/>
      <c r="B34" s="140"/>
      <c r="C34" s="140"/>
      <c r="D34" s="26" t="s">
        <v>23</v>
      </c>
      <c r="E34" s="26">
        <v>7</v>
      </c>
      <c r="F34" s="140"/>
    </row>
    <row r="35" spans="1:6">
      <c r="A35" s="157"/>
      <c r="B35" s="140"/>
      <c r="C35" s="140"/>
      <c r="D35" s="26" t="s">
        <v>24</v>
      </c>
      <c r="E35" s="26">
        <v>21</v>
      </c>
      <c r="F35" s="140"/>
    </row>
    <row r="36" spans="1:6">
      <c r="A36" s="157"/>
      <c r="B36" s="140"/>
      <c r="C36" s="140"/>
      <c r="D36" s="26" t="s">
        <v>27</v>
      </c>
      <c r="E36" s="26">
        <v>32</v>
      </c>
      <c r="F36" s="140"/>
    </row>
    <row r="37" spans="1:6">
      <c r="A37" s="158"/>
      <c r="B37" s="141"/>
      <c r="C37" s="141"/>
      <c r="D37" s="26" t="s">
        <v>26</v>
      </c>
      <c r="E37" s="26">
        <v>27</v>
      </c>
      <c r="F37" s="141"/>
    </row>
    <row r="38" spans="1:6" ht="14.25">
      <c r="A38" s="149" t="s">
        <v>9</v>
      </c>
      <c r="B38" s="103">
        <v>137</v>
      </c>
      <c r="C38" s="103">
        <v>5</v>
      </c>
      <c r="D38" s="27" t="s">
        <v>40</v>
      </c>
      <c r="E38" s="27" t="s">
        <v>12</v>
      </c>
      <c r="F38" s="103"/>
    </row>
    <row r="39" spans="1:6">
      <c r="A39" s="149"/>
      <c r="B39" s="103"/>
      <c r="C39" s="103"/>
      <c r="D39" s="26" t="s">
        <v>16</v>
      </c>
      <c r="E39" s="26">
        <v>74</v>
      </c>
      <c r="F39" s="103"/>
    </row>
    <row r="40" spans="1:6">
      <c r="A40" s="149"/>
      <c r="B40" s="103"/>
      <c r="C40" s="103"/>
      <c r="D40" s="26" t="s">
        <v>17</v>
      </c>
      <c r="E40" s="26">
        <v>63</v>
      </c>
      <c r="F40" s="103"/>
    </row>
    <row r="41" spans="1:6" ht="14.25">
      <c r="A41" s="149" t="s">
        <v>10</v>
      </c>
      <c r="B41" s="103">
        <v>134</v>
      </c>
      <c r="C41" s="103">
        <v>6</v>
      </c>
      <c r="D41" s="27" t="s">
        <v>40</v>
      </c>
      <c r="E41" s="27" t="s">
        <v>12</v>
      </c>
      <c r="F41" s="103"/>
    </row>
    <row r="42" spans="1:6">
      <c r="A42" s="149"/>
      <c r="B42" s="103"/>
      <c r="C42" s="103"/>
      <c r="D42" s="26" t="s">
        <v>14</v>
      </c>
      <c r="E42" s="26">
        <v>46</v>
      </c>
      <c r="F42" s="103"/>
    </row>
    <row r="43" spans="1:6">
      <c r="A43" s="149"/>
      <c r="B43" s="103"/>
      <c r="C43" s="103"/>
      <c r="D43" s="26" t="s">
        <v>16</v>
      </c>
      <c r="E43" s="26">
        <v>53</v>
      </c>
      <c r="F43" s="103"/>
    </row>
    <row r="44" spans="1:6">
      <c r="A44" s="149"/>
      <c r="B44" s="103"/>
      <c r="C44" s="103"/>
      <c r="D44" s="26" t="s">
        <v>17</v>
      </c>
      <c r="E44" s="26">
        <v>35</v>
      </c>
      <c r="F44" s="103"/>
    </row>
    <row r="45" spans="1:6" ht="24.75" customHeight="1">
      <c r="A45" s="79" t="s">
        <v>34</v>
      </c>
      <c r="B45" s="24">
        <v>36</v>
      </c>
      <c r="C45" s="24">
        <v>3</v>
      </c>
      <c r="D45" s="26" t="s">
        <v>126</v>
      </c>
      <c r="E45" s="26">
        <v>36</v>
      </c>
      <c r="F45" s="26"/>
    </row>
    <row r="46" spans="1:6" ht="14.25">
      <c r="A46" s="149" t="s">
        <v>11</v>
      </c>
      <c r="B46" s="103">
        <v>529</v>
      </c>
      <c r="C46" s="103">
        <v>245</v>
      </c>
      <c r="D46" s="27" t="s">
        <v>41</v>
      </c>
      <c r="E46" s="27" t="s">
        <v>12</v>
      </c>
      <c r="F46" s="103"/>
    </row>
    <row r="47" spans="1:6">
      <c r="A47" s="149"/>
      <c r="B47" s="103"/>
      <c r="C47" s="103"/>
      <c r="D47" s="26" t="s">
        <v>29</v>
      </c>
      <c r="E47" s="26">
        <v>161</v>
      </c>
      <c r="F47" s="103"/>
    </row>
    <row r="48" spans="1:6">
      <c r="A48" s="149"/>
      <c r="B48" s="103"/>
      <c r="C48" s="103"/>
      <c r="D48" s="26" t="s">
        <v>30</v>
      </c>
      <c r="E48" s="26">
        <v>368</v>
      </c>
      <c r="F48" s="103"/>
    </row>
    <row r="49" spans="1:6">
      <c r="A49" s="149"/>
      <c r="B49" s="152"/>
      <c r="C49" s="153"/>
      <c r="D49" s="26" t="s">
        <v>33</v>
      </c>
      <c r="E49" s="26">
        <v>119</v>
      </c>
      <c r="F49" s="103"/>
    </row>
    <row r="50" spans="1:6">
      <c r="A50" s="149"/>
      <c r="B50" s="154"/>
      <c r="C50" s="155"/>
      <c r="D50" s="26" t="s">
        <v>32</v>
      </c>
      <c r="E50" s="26">
        <v>317</v>
      </c>
      <c r="F50" s="103"/>
    </row>
    <row r="51" spans="1:6" s="82" customFormat="1">
      <c r="A51" s="149" t="s">
        <v>37</v>
      </c>
      <c r="B51" s="159">
        <v>2477</v>
      </c>
      <c r="C51" s="159"/>
      <c r="D51" s="80" t="s">
        <v>36</v>
      </c>
      <c r="E51" s="81">
        <v>2367</v>
      </c>
      <c r="F51" s="159"/>
    </row>
    <row r="52" spans="1:6" s="82" customFormat="1">
      <c r="A52" s="149"/>
      <c r="B52" s="159"/>
      <c r="C52" s="159"/>
      <c r="D52" s="80" t="s">
        <v>35</v>
      </c>
      <c r="E52" s="81">
        <v>110</v>
      </c>
      <c r="F52" s="159"/>
    </row>
    <row r="54" spans="1:6">
      <c r="A54" s="151" t="s">
        <v>199</v>
      </c>
      <c r="B54" s="151"/>
      <c r="C54" s="151"/>
      <c r="D54" s="151"/>
    </row>
    <row r="55" spans="1:6">
      <c r="A55" s="151" t="s">
        <v>200</v>
      </c>
      <c r="B55" s="151"/>
      <c r="C55" s="151"/>
      <c r="D55" s="151"/>
    </row>
  </sheetData>
  <mergeCells count="41">
    <mergeCell ref="A55:D55"/>
    <mergeCell ref="B49:C50"/>
    <mergeCell ref="A28:A37"/>
    <mergeCell ref="F28:F37"/>
    <mergeCell ref="A38:A40"/>
    <mergeCell ref="A54:D54"/>
    <mergeCell ref="B51:B52"/>
    <mergeCell ref="C51:C52"/>
    <mergeCell ref="F46:F50"/>
    <mergeCell ref="C28:C37"/>
    <mergeCell ref="F51:F52"/>
    <mergeCell ref="A46:A50"/>
    <mergeCell ref="B46:B48"/>
    <mergeCell ref="C46:C48"/>
    <mergeCell ref="A51:A52"/>
    <mergeCell ref="F41:F44"/>
    <mergeCell ref="A41:A44"/>
    <mergeCell ref="C20:C27"/>
    <mergeCell ref="C38:C40"/>
    <mergeCell ref="B41:B44"/>
    <mergeCell ref="C41:C44"/>
    <mergeCell ref="B28:B37"/>
    <mergeCell ref="B38:B40"/>
    <mergeCell ref="A20:A27"/>
    <mergeCell ref="B20:B27"/>
    <mergeCell ref="F15:F19"/>
    <mergeCell ref="F38:F40"/>
    <mergeCell ref="F20:F27"/>
    <mergeCell ref="A1:C1"/>
    <mergeCell ref="F6:F12"/>
    <mergeCell ref="A13:A14"/>
    <mergeCell ref="B13:B14"/>
    <mergeCell ref="D5:E5"/>
    <mergeCell ref="F13:F14"/>
    <mergeCell ref="A15:A19"/>
    <mergeCell ref="B15:B19"/>
    <mergeCell ref="A6:A12"/>
    <mergeCell ref="B6:B12"/>
    <mergeCell ref="C6:C12"/>
    <mergeCell ref="C13:C14"/>
    <mergeCell ref="C15:C19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>
      <selection activeCell="D47" sqref="D47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125" t="s">
        <v>153</v>
      </c>
      <c r="B1" s="160"/>
      <c r="C1" s="160"/>
      <c r="D1" s="2" t="s">
        <v>86</v>
      </c>
    </row>
    <row r="3" spans="1:6">
      <c r="A3" s="17" t="s">
        <v>42</v>
      </c>
      <c r="B3" s="20">
        <f>B6+B11+B14+B17+B23+B31+B35+B37</f>
        <v>1013</v>
      </c>
    </row>
    <row r="4" spans="1:6">
      <c r="A4" s="17" t="s">
        <v>43</v>
      </c>
      <c r="B4" s="20">
        <v>3630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247</v>
      </c>
      <c r="C6" s="90">
        <v>11</v>
      </c>
      <c r="D6" s="3" t="s">
        <v>40</v>
      </c>
      <c r="E6" s="3" t="s">
        <v>12</v>
      </c>
      <c r="F6" s="87"/>
    </row>
    <row r="7" spans="1:6">
      <c r="A7" s="89"/>
      <c r="B7" s="90"/>
      <c r="C7" s="90"/>
      <c r="D7" s="4" t="s">
        <v>14</v>
      </c>
      <c r="E7" s="4">
        <v>18</v>
      </c>
      <c r="F7" s="88"/>
    </row>
    <row r="8" spans="1:6">
      <c r="A8" s="89"/>
      <c r="B8" s="90"/>
      <c r="C8" s="90"/>
      <c r="D8" s="4" t="s">
        <v>15</v>
      </c>
      <c r="E8" s="4">
        <v>76</v>
      </c>
      <c r="F8" s="88"/>
    </row>
    <row r="9" spans="1:6">
      <c r="A9" s="89"/>
      <c r="B9" s="90"/>
      <c r="C9" s="90"/>
      <c r="D9" s="4" t="s">
        <v>16</v>
      </c>
      <c r="E9" s="4">
        <v>103</v>
      </c>
      <c r="F9" s="88"/>
    </row>
    <row r="10" spans="1:6">
      <c r="A10" s="89"/>
      <c r="B10" s="90"/>
      <c r="C10" s="90"/>
      <c r="D10" s="4" t="s">
        <v>18</v>
      </c>
      <c r="E10" s="4">
        <v>50</v>
      </c>
      <c r="F10" s="120"/>
    </row>
    <row r="11" spans="1:6" ht="14.25">
      <c r="A11" s="89" t="s">
        <v>6</v>
      </c>
      <c r="B11" s="90">
        <v>200</v>
      </c>
      <c r="C11" s="90">
        <v>2</v>
      </c>
      <c r="D11" s="3" t="s">
        <v>40</v>
      </c>
      <c r="E11" s="3" t="s">
        <v>12</v>
      </c>
      <c r="F11" s="136" t="s">
        <v>120</v>
      </c>
    </row>
    <row r="12" spans="1:6">
      <c r="A12" s="89"/>
      <c r="B12" s="90"/>
      <c r="C12" s="90"/>
      <c r="D12" s="4" t="s">
        <v>15</v>
      </c>
      <c r="E12" s="4">
        <v>114</v>
      </c>
      <c r="F12" s="90"/>
    </row>
    <row r="13" spans="1:6">
      <c r="A13" s="89"/>
      <c r="B13" s="90"/>
      <c r="C13" s="90"/>
      <c r="D13" s="4" t="s">
        <v>18</v>
      </c>
      <c r="E13" s="4">
        <v>86</v>
      </c>
      <c r="F13" s="90"/>
    </row>
    <row r="14" spans="1:6" ht="14.25">
      <c r="A14" s="89" t="s">
        <v>7</v>
      </c>
      <c r="B14" s="90">
        <v>242</v>
      </c>
      <c r="C14" s="90"/>
      <c r="D14" s="3" t="s">
        <v>40</v>
      </c>
      <c r="E14" s="3" t="s">
        <v>12</v>
      </c>
      <c r="F14" s="90"/>
    </row>
    <row r="15" spans="1:6">
      <c r="A15" s="89"/>
      <c r="B15" s="90"/>
      <c r="C15" s="90"/>
      <c r="D15" s="4" t="s">
        <v>60</v>
      </c>
      <c r="E15" s="4">
        <v>74</v>
      </c>
      <c r="F15" s="90"/>
    </row>
    <row r="16" spans="1:6">
      <c r="A16" s="89"/>
      <c r="B16" s="90"/>
      <c r="C16" s="90"/>
      <c r="D16" s="4" t="s">
        <v>18</v>
      </c>
      <c r="E16" s="4">
        <v>168</v>
      </c>
      <c r="F16" s="90"/>
    </row>
    <row r="17" spans="1:6" ht="14.25">
      <c r="A17" s="89" t="s">
        <v>19</v>
      </c>
      <c r="B17" s="90">
        <v>11</v>
      </c>
      <c r="C17" s="90">
        <v>1</v>
      </c>
      <c r="D17" s="3" t="s">
        <v>40</v>
      </c>
      <c r="E17" s="3" t="s">
        <v>12</v>
      </c>
      <c r="F17" s="90"/>
    </row>
    <row r="18" spans="1:6">
      <c r="A18" s="89"/>
      <c r="B18" s="90"/>
      <c r="C18" s="90"/>
      <c r="D18" s="4" t="s">
        <v>18</v>
      </c>
      <c r="E18" s="4">
        <v>11</v>
      </c>
      <c r="F18" s="90"/>
    </row>
    <row r="19" spans="1:6">
      <c r="A19" s="89"/>
      <c r="B19" s="90"/>
      <c r="C19" s="90"/>
      <c r="D19" s="3" t="s">
        <v>28</v>
      </c>
      <c r="E19" s="3" t="s">
        <v>38</v>
      </c>
      <c r="F19" s="90"/>
    </row>
    <row r="20" spans="1:6">
      <c r="A20" s="89"/>
      <c r="B20" s="90"/>
      <c r="C20" s="90"/>
      <c r="D20" s="4" t="s">
        <v>39</v>
      </c>
      <c r="E20" s="4">
        <v>2</v>
      </c>
      <c r="F20" s="90"/>
    </row>
    <row r="21" spans="1:6">
      <c r="A21" s="89"/>
      <c r="B21" s="90"/>
      <c r="C21" s="90"/>
      <c r="D21" s="4" t="s">
        <v>25</v>
      </c>
      <c r="E21" s="4">
        <v>1</v>
      </c>
      <c r="F21" s="90"/>
    </row>
    <row r="22" spans="1:6">
      <c r="A22" s="89"/>
      <c r="B22" s="90"/>
      <c r="C22" s="90"/>
      <c r="D22" s="4" t="s">
        <v>26</v>
      </c>
      <c r="E22" s="4">
        <v>1</v>
      </c>
      <c r="F22" s="90"/>
    </row>
    <row r="23" spans="1:6" ht="14.25">
      <c r="A23" s="97" t="s">
        <v>8</v>
      </c>
      <c r="B23" s="94">
        <v>20</v>
      </c>
      <c r="C23" s="94">
        <v>3</v>
      </c>
      <c r="D23" s="3" t="s">
        <v>40</v>
      </c>
      <c r="E23" s="3" t="s">
        <v>12</v>
      </c>
      <c r="F23" s="94"/>
    </row>
    <row r="24" spans="1:6">
      <c r="A24" s="98"/>
      <c r="B24" s="95"/>
      <c r="C24" s="95"/>
      <c r="D24" s="4" t="s">
        <v>16</v>
      </c>
      <c r="E24" s="4">
        <v>20</v>
      </c>
      <c r="F24" s="95"/>
    </row>
    <row r="25" spans="1:6">
      <c r="A25" s="98"/>
      <c r="B25" s="95"/>
      <c r="C25" s="95"/>
      <c r="D25" s="3" t="s">
        <v>28</v>
      </c>
      <c r="E25" s="3" t="s">
        <v>38</v>
      </c>
      <c r="F25" s="95"/>
    </row>
    <row r="26" spans="1:6">
      <c r="A26" s="98"/>
      <c r="B26" s="95"/>
      <c r="C26" s="95"/>
      <c r="D26" s="4" t="s">
        <v>20</v>
      </c>
      <c r="E26" s="4">
        <v>5</v>
      </c>
      <c r="F26" s="95"/>
    </row>
    <row r="27" spans="1:6">
      <c r="A27" s="98"/>
      <c r="B27" s="95"/>
      <c r="C27" s="95"/>
      <c r="D27" s="4" t="s">
        <v>23</v>
      </c>
      <c r="E27" s="4">
        <v>1</v>
      </c>
      <c r="F27" s="95"/>
    </row>
    <row r="28" spans="1:6">
      <c r="A28" s="98"/>
      <c r="B28" s="95"/>
      <c r="C28" s="95"/>
      <c r="D28" s="4" t="s">
        <v>24</v>
      </c>
      <c r="E28" s="4">
        <v>3</v>
      </c>
      <c r="F28" s="95"/>
    </row>
    <row r="29" spans="1:6">
      <c r="A29" s="98"/>
      <c r="B29" s="95"/>
      <c r="C29" s="95"/>
      <c r="D29" s="4" t="s">
        <v>27</v>
      </c>
      <c r="E29" s="4">
        <v>5</v>
      </c>
      <c r="F29" s="95"/>
    </row>
    <row r="30" spans="1:6">
      <c r="A30" s="99"/>
      <c r="B30" s="96"/>
      <c r="C30" s="96"/>
      <c r="D30" s="4" t="s">
        <v>26</v>
      </c>
      <c r="E30" s="4">
        <v>4</v>
      </c>
      <c r="F30" s="96"/>
    </row>
    <row r="31" spans="1:6" ht="14.25">
      <c r="A31" s="89" t="s">
        <v>9</v>
      </c>
      <c r="B31" s="90">
        <v>201</v>
      </c>
      <c r="C31" s="90">
        <v>11</v>
      </c>
      <c r="D31" s="3" t="s">
        <v>40</v>
      </c>
      <c r="E31" s="3" t="s">
        <v>12</v>
      </c>
      <c r="F31" s="90"/>
    </row>
    <row r="32" spans="1:6">
      <c r="A32" s="89"/>
      <c r="B32" s="90"/>
      <c r="C32" s="90"/>
      <c r="D32" s="4" t="s">
        <v>16</v>
      </c>
      <c r="E32" s="4">
        <v>31</v>
      </c>
      <c r="F32" s="90"/>
    </row>
    <row r="33" spans="1:7">
      <c r="A33" s="89"/>
      <c r="B33" s="90"/>
      <c r="C33" s="90"/>
      <c r="D33" s="4" t="s">
        <v>17</v>
      </c>
      <c r="E33" s="4">
        <v>143</v>
      </c>
      <c r="F33" s="90"/>
    </row>
    <row r="34" spans="1:7">
      <c r="A34" s="89"/>
      <c r="B34" s="90"/>
      <c r="C34" s="90"/>
      <c r="D34" s="4" t="s">
        <v>60</v>
      </c>
      <c r="E34" s="4">
        <v>27</v>
      </c>
      <c r="F34" s="90"/>
    </row>
    <row r="35" spans="1:7" ht="14.25">
      <c r="A35" s="89" t="s">
        <v>10</v>
      </c>
      <c r="B35" s="90">
        <v>34</v>
      </c>
      <c r="C35" s="90">
        <v>1</v>
      </c>
      <c r="D35" s="3" t="s">
        <v>40</v>
      </c>
      <c r="E35" s="3" t="s">
        <v>12</v>
      </c>
      <c r="F35" s="90"/>
    </row>
    <row r="36" spans="1:7">
      <c r="A36" s="89"/>
      <c r="B36" s="90"/>
      <c r="C36" s="90"/>
      <c r="D36" s="4" t="s">
        <v>17</v>
      </c>
      <c r="E36" s="4">
        <v>34</v>
      </c>
      <c r="F36" s="90"/>
    </row>
    <row r="37" spans="1:7">
      <c r="A37" s="97" t="s">
        <v>34</v>
      </c>
      <c r="B37" s="94">
        <v>58</v>
      </c>
      <c r="C37" s="94">
        <v>3</v>
      </c>
      <c r="D37" s="4" t="s">
        <v>121</v>
      </c>
      <c r="E37" s="4">
        <v>34</v>
      </c>
      <c r="F37" s="100"/>
      <c r="G37" s="31"/>
    </row>
    <row r="38" spans="1:7">
      <c r="A38" s="99"/>
      <c r="B38" s="96"/>
      <c r="C38" s="96"/>
      <c r="D38" s="4" t="s">
        <v>122</v>
      </c>
      <c r="E38" s="4">
        <v>24</v>
      </c>
      <c r="F38" s="102"/>
      <c r="G38" s="32"/>
    </row>
    <row r="39" spans="1:7" ht="14.25">
      <c r="A39" s="89" t="s">
        <v>11</v>
      </c>
      <c r="B39" s="90">
        <v>122</v>
      </c>
      <c r="C39" s="90">
        <v>45</v>
      </c>
      <c r="D39" s="3" t="s">
        <v>41</v>
      </c>
      <c r="E39" s="3" t="s">
        <v>12</v>
      </c>
      <c r="F39" s="90"/>
    </row>
    <row r="40" spans="1:7">
      <c r="A40" s="89"/>
      <c r="B40" s="90"/>
      <c r="C40" s="90"/>
      <c r="D40" s="4" t="s">
        <v>29</v>
      </c>
      <c r="E40" s="4">
        <v>122</v>
      </c>
      <c r="F40" s="90"/>
    </row>
    <row r="41" spans="1:7">
      <c r="A41" s="89"/>
      <c r="B41" s="105"/>
      <c r="C41" s="106"/>
      <c r="D41" s="4" t="s">
        <v>33</v>
      </c>
      <c r="E41" s="4">
        <v>172</v>
      </c>
      <c r="F41" s="90"/>
    </row>
    <row r="42" spans="1:7">
      <c r="A42" s="89" t="s">
        <v>37</v>
      </c>
      <c r="B42" s="90">
        <v>3630</v>
      </c>
      <c r="C42" s="90"/>
      <c r="D42" s="6" t="s">
        <v>36</v>
      </c>
      <c r="E42" s="4">
        <v>1970</v>
      </c>
      <c r="F42" s="90"/>
    </row>
    <row r="43" spans="1:7">
      <c r="A43" s="89"/>
      <c r="B43" s="90"/>
      <c r="C43" s="90"/>
      <c r="D43" s="6" t="s">
        <v>35</v>
      </c>
      <c r="E43" s="4">
        <v>1660</v>
      </c>
      <c r="F43" s="90"/>
    </row>
    <row r="45" spans="1:7">
      <c r="A45" s="161" t="s">
        <v>123</v>
      </c>
      <c r="B45" s="161"/>
      <c r="C45" s="161"/>
      <c r="D45" s="161"/>
    </row>
    <row r="46" spans="1:7">
      <c r="A46" s="104" t="s">
        <v>124</v>
      </c>
      <c r="B46" s="104"/>
      <c r="C46" s="104"/>
      <c r="D46" s="104"/>
    </row>
  </sheetData>
  <mergeCells count="45">
    <mergeCell ref="A45:D45"/>
    <mergeCell ref="A46:D46"/>
    <mergeCell ref="A39:A41"/>
    <mergeCell ref="B39:B40"/>
    <mergeCell ref="C39:C40"/>
    <mergeCell ref="A42:A43"/>
    <mergeCell ref="F42:F43"/>
    <mergeCell ref="F37:F38"/>
    <mergeCell ref="B31:B34"/>
    <mergeCell ref="C31:C34"/>
    <mergeCell ref="F31:F34"/>
    <mergeCell ref="B42:B43"/>
    <mergeCell ref="C42:C43"/>
    <mergeCell ref="B41:C41"/>
    <mergeCell ref="B35:B36"/>
    <mergeCell ref="B37:B38"/>
    <mergeCell ref="F39:F41"/>
    <mergeCell ref="A37:A38"/>
    <mergeCell ref="A31:A34"/>
    <mergeCell ref="C37:C38"/>
    <mergeCell ref="A35:A36"/>
    <mergeCell ref="F35:F36"/>
    <mergeCell ref="C35:C36"/>
    <mergeCell ref="A14:A16"/>
    <mergeCell ref="B14:B16"/>
    <mergeCell ref="C14:C16"/>
    <mergeCell ref="A23:A30"/>
    <mergeCell ref="B23:B30"/>
    <mergeCell ref="C23:C30"/>
    <mergeCell ref="A1:C1"/>
    <mergeCell ref="F11:F13"/>
    <mergeCell ref="F23:F30"/>
    <mergeCell ref="F17:F22"/>
    <mergeCell ref="F14:F16"/>
    <mergeCell ref="A17:A22"/>
    <mergeCell ref="B17:B22"/>
    <mergeCell ref="C17:C22"/>
    <mergeCell ref="F6:F10"/>
    <mergeCell ref="A11:A13"/>
    <mergeCell ref="B11:B13"/>
    <mergeCell ref="C11:C13"/>
    <mergeCell ref="D5:E5"/>
    <mergeCell ref="A6:A10"/>
    <mergeCell ref="B6:B10"/>
    <mergeCell ref="C6:C1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D2" sqref="D2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75</v>
      </c>
      <c r="B1" s="91"/>
      <c r="D1" s="25" t="s">
        <v>172</v>
      </c>
      <c r="E1" s="25"/>
      <c r="F1" s="25"/>
    </row>
    <row r="3" spans="1:6">
      <c r="A3" s="17" t="s">
        <v>42</v>
      </c>
      <c r="B3" s="29">
        <f>B5+B7+B10+B18</f>
        <v>356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241</v>
      </c>
      <c r="C5" s="103">
        <v>11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15</v>
      </c>
      <c r="E6" s="4">
        <v>241</v>
      </c>
      <c r="F6" s="88"/>
    </row>
    <row r="7" spans="1:6" ht="14.25">
      <c r="A7" s="89" t="s">
        <v>7</v>
      </c>
      <c r="B7" s="90">
        <v>90</v>
      </c>
      <c r="C7" s="90"/>
      <c r="D7" s="3" t="s">
        <v>40</v>
      </c>
      <c r="E7" s="3" t="s">
        <v>12</v>
      </c>
      <c r="F7" s="90"/>
    </row>
    <row r="8" spans="1:6">
      <c r="A8" s="89"/>
      <c r="B8" s="90"/>
      <c r="C8" s="90"/>
      <c r="D8" s="26" t="s">
        <v>14</v>
      </c>
      <c r="E8" s="26">
        <v>40</v>
      </c>
      <c r="F8" s="90"/>
    </row>
    <row r="9" spans="1:6">
      <c r="A9" s="89"/>
      <c r="B9" s="90"/>
      <c r="C9" s="90"/>
      <c r="D9" s="26" t="s">
        <v>15</v>
      </c>
      <c r="E9" s="26">
        <v>50</v>
      </c>
      <c r="F9" s="90"/>
    </row>
    <row r="10" spans="1:6" ht="14.25">
      <c r="A10" s="97" t="s">
        <v>8</v>
      </c>
      <c r="B10" s="94">
        <v>15</v>
      </c>
      <c r="C10" s="94">
        <v>2</v>
      </c>
      <c r="D10" s="3" t="s">
        <v>40</v>
      </c>
      <c r="E10" s="3" t="s">
        <v>12</v>
      </c>
      <c r="F10" s="94"/>
    </row>
    <row r="11" spans="1:6">
      <c r="A11" s="98"/>
      <c r="B11" s="95"/>
      <c r="C11" s="95"/>
      <c r="D11" s="26" t="s">
        <v>16</v>
      </c>
      <c r="E11" s="26">
        <v>15</v>
      </c>
      <c r="F11" s="95"/>
    </row>
    <row r="12" spans="1:6">
      <c r="A12" s="98"/>
      <c r="B12" s="95"/>
      <c r="C12" s="95"/>
      <c r="D12" s="3" t="s">
        <v>28</v>
      </c>
      <c r="E12" s="3" t="s">
        <v>38</v>
      </c>
      <c r="F12" s="95"/>
    </row>
    <row r="13" spans="1:6">
      <c r="A13" s="98"/>
      <c r="B13" s="95"/>
      <c r="C13" s="95"/>
      <c r="D13" s="4" t="s">
        <v>20</v>
      </c>
      <c r="E13" s="4">
        <v>3</v>
      </c>
      <c r="F13" s="95"/>
    </row>
    <row r="14" spans="1:6">
      <c r="A14" s="98"/>
      <c r="B14" s="95"/>
      <c r="C14" s="95"/>
      <c r="D14" s="4" t="s">
        <v>24</v>
      </c>
      <c r="E14" s="4">
        <v>2</v>
      </c>
      <c r="F14" s="95"/>
    </row>
    <row r="15" spans="1:6">
      <c r="A15" s="98"/>
      <c r="B15" s="95"/>
      <c r="C15" s="95"/>
      <c r="D15" s="26" t="s">
        <v>25</v>
      </c>
      <c r="E15" s="26">
        <v>2</v>
      </c>
      <c r="F15" s="95"/>
    </row>
    <row r="16" spans="1:6">
      <c r="A16" s="98"/>
      <c r="B16" s="95"/>
      <c r="C16" s="95"/>
      <c r="D16" s="26" t="s">
        <v>27</v>
      </c>
      <c r="E16" s="26">
        <v>3</v>
      </c>
      <c r="F16" s="95"/>
    </row>
    <row r="17" spans="1:6">
      <c r="A17" s="99"/>
      <c r="B17" s="96"/>
      <c r="C17" s="96"/>
      <c r="D17" s="26" t="s">
        <v>26</v>
      </c>
      <c r="E17" s="26">
        <v>2</v>
      </c>
      <c r="F17" s="96"/>
    </row>
    <row r="18" spans="1:6" ht="14.25">
      <c r="A18" s="89" t="s">
        <v>10</v>
      </c>
      <c r="B18" s="90">
        <v>10</v>
      </c>
      <c r="C18" s="90">
        <v>1</v>
      </c>
      <c r="D18" s="3" t="s">
        <v>40</v>
      </c>
      <c r="E18" s="3" t="s">
        <v>12</v>
      </c>
      <c r="F18" s="90"/>
    </row>
    <row r="19" spans="1:6">
      <c r="A19" s="89"/>
      <c r="B19" s="90"/>
      <c r="C19" s="90"/>
      <c r="D19" s="4" t="s">
        <v>14</v>
      </c>
      <c r="E19" s="4">
        <v>10</v>
      </c>
      <c r="F19" s="90"/>
    </row>
    <row r="20" spans="1:6" ht="14.25">
      <c r="A20" s="89" t="s">
        <v>11</v>
      </c>
      <c r="B20" s="90">
        <v>56</v>
      </c>
      <c r="C20" s="90">
        <v>18</v>
      </c>
      <c r="D20" s="3" t="s">
        <v>41</v>
      </c>
      <c r="E20" s="3" t="s">
        <v>12</v>
      </c>
      <c r="F20" s="90"/>
    </row>
    <row r="21" spans="1:6">
      <c r="A21" s="89"/>
      <c r="B21" s="90"/>
      <c r="C21" s="90"/>
      <c r="D21" s="4" t="s">
        <v>29</v>
      </c>
      <c r="E21" s="4">
        <v>56</v>
      </c>
      <c r="F21" s="90"/>
    </row>
    <row r="22" spans="1:6">
      <c r="A22" s="89"/>
      <c r="B22" s="107"/>
      <c r="C22" s="108"/>
      <c r="D22" s="26" t="s">
        <v>32</v>
      </c>
      <c r="E22" s="26">
        <v>56</v>
      </c>
      <c r="F22" s="90"/>
    </row>
    <row r="24" spans="1:6">
      <c r="A24" s="109" t="s">
        <v>170</v>
      </c>
      <c r="B24" s="109"/>
      <c r="C24" s="109"/>
      <c r="D24" s="109"/>
    </row>
    <row r="25" spans="1:6">
      <c r="A25" s="109" t="s">
        <v>171</v>
      </c>
      <c r="B25" s="109"/>
      <c r="C25" s="109"/>
      <c r="D25" s="109"/>
    </row>
  </sheetData>
  <mergeCells count="25">
    <mergeCell ref="F20:F22"/>
    <mergeCell ref="F5:F6"/>
    <mergeCell ref="A24:D24"/>
    <mergeCell ref="A25:D25"/>
    <mergeCell ref="A1:B1"/>
    <mergeCell ref="D4:E4"/>
    <mergeCell ref="A5:A6"/>
    <mergeCell ref="B5:B6"/>
    <mergeCell ref="C5:C6"/>
    <mergeCell ref="A7:A9"/>
    <mergeCell ref="B7:B9"/>
    <mergeCell ref="C7:C9"/>
    <mergeCell ref="F7:F9"/>
    <mergeCell ref="C10:C17"/>
    <mergeCell ref="F18:F19"/>
    <mergeCell ref="F10:F17"/>
    <mergeCell ref="A18:A19"/>
    <mergeCell ref="B18:B19"/>
    <mergeCell ref="C18:C19"/>
    <mergeCell ref="C20:C21"/>
    <mergeCell ref="A10:A17"/>
    <mergeCell ref="B10:B17"/>
    <mergeCell ref="A20:A22"/>
    <mergeCell ref="B20:B21"/>
    <mergeCell ref="B22:C2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F10" sqref="F10:F12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76</v>
      </c>
      <c r="B1" s="91"/>
      <c r="D1" s="25" t="s">
        <v>85</v>
      </c>
      <c r="E1" s="25"/>
      <c r="F1" s="25"/>
    </row>
    <row r="2" spans="1:6" ht="26.25" customHeight="1"/>
    <row r="3" spans="1:6">
      <c r="A3" s="17" t="s">
        <v>42</v>
      </c>
      <c r="B3" s="20">
        <f>B6+B10+B13+B19</f>
        <v>12220</v>
      </c>
    </row>
    <row r="4" spans="1:6">
      <c r="A4" s="17" t="s">
        <v>43</v>
      </c>
      <c r="B4" s="20">
        <f>B34</f>
        <v>3650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8319</v>
      </c>
      <c r="C6" s="103">
        <v>285</v>
      </c>
      <c r="D6" s="3" t="s">
        <v>40</v>
      </c>
      <c r="E6" s="3" t="s">
        <v>12</v>
      </c>
      <c r="F6" s="115" t="s">
        <v>210</v>
      </c>
    </row>
    <row r="7" spans="1:6">
      <c r="A7" s="89"/>
      <c r="B7" s="90"/>
      <c r="C7" s="103"/>
      <c r="D7" s="26" t="s">
        <v>13</v>
      </c>
      <c r="E7" s="26">
        <v>840</v>
      </c>
      <c r="F7" s="116"/>
    </row>
    <row r="8" spans="1:6">
      <c r="A8" s="89"/>
      <c r="B8" s="90"/>
      <c r="C8" s="103"/>
      <c r="D8" s="26" t="s">
        <v>14</v>
      </c>
      <c r="E8" s="26">
        <v>380</v>
      </c>
      <c r="F8" s="116"/>
    </row>
    <row r="9" spans="1:6">
      <c r="A9" s="89"/>
      <c r="B9" s="90"/>
      <c r="C9" s="103"/>
      <c r="D9" s="26" t="s">
        <v>15</v>
      </c>
      <c r="E9" s="26">
        <v>7099</v>
      </c>
      <c r="F9" s="116"/>
    </row>
    <row r="10" spans="1:6" ht="14.25">
      <c r="A10" s="89" t="s">
        <v>6</v>
      </c>
      <c r="B10" s="90">
        <v>316</v>
      </c>
      <c r="C10" s="103">
        <v>4</v>
      </c>
      <c r="D10" s="3" t="s">
        <v>40</v>
      </c>
      <c r="E10" s="3" t="s">
        <v>12</v>
      </c>
      <c r="F10" s="90"/>
    </row>
    <row r="11" spans="1:6">
      <c r="A11" s="89"/>
      <c r="B11" s="90"/>
      <c r="C11" s="103"/>
      <c r="D11" s="22" t="s">
        <v>103</v>
      </c>
      <c r="E11" s="23">
        <v>64</v>
      </c>
      <c r="F11" s="90"/>
    </row>
    <row r="12" spans="1:6">
      <c r="A12" s="89"/>
      <c r="B12" s="90"/>
      <c r="C12" s="103"/>
      <c r="D12" s="4" t="s">
        <v>15</v>
      </c>
      <c r="E12" s="4">
        <v>252</v>
      </c>
      <c r="F12" s="90"/>
    </row>
    <row r="13" spans="1:6" ht="14.25">
      <c r="A13" s="89" t="s">
        <v>7</v>
      </c>
      <c r="B13" s="90">
        <v>3285</v>
      </c>
      <c r="C13" s="90"/>
      <c r="D13" s="3" t="s">
        <v>40</v>
      </c>
      <c r="E13" s="3" t="s">
        <v>12</v>
      </c>
      <c r="F13" s="90"/>
    </row>
    <row r="14" spans="1:6">
      <c r="A14" s="89"/>
      <c r="B14" s="90"/>
      <c r="C14" s="90"/>
      <c r="D14" s="4" t="s">
        <v>14</v>
      </c>
      <c r="E14" s="4">
        <v>1320</v>
      </c>
      <c r="F14" s="90"/>
    </row>
    <row r="15" spans="1:6">
      <c r="A15" s="89"/>
      <c r="B15" s="90"/>
      <c r="C15" s="90"/>
      <c r="D15" s="4" t="s">
        <v>15</v>
      </c>
      <c r="E15" s="4">
        <v>635</v>
      </c>
      <c r="F15" s="90"/>
    </row>
    <row r="16" spans="1:6">
      <c r="A16" s="89"/>
      <c r="B16" s="90"/>
      <c r="C16" s="90"/>
      <c r="D16" s="4" t="s">
        <v>16</v>
      </c>
      <c r="E16" s="4">
        <v>640</v>
      </c>
      <c r="F16" s="90"/>
    </row>
    <row r="17" spans="1:6">
      <c r="A17" s="89"/>
      <c r="B17" s="90"/>
      <c r="C17" s="90"/>
      <c r="D17" s="4" t="s">
        <v>17</v>
      </c>
      <c r="E17" s="4">
        <v>460</v>
      </c>
      <c r="F17" s="90"/>
    </row>
    <row r="18" spans="1:6">
      <c r="A18" s="89"/>
      <c r="B18" s="90"/>
      <c r="C18" s="90"/>
      <c r="D18" s="4" t="s">
        <v>18</v>
      </c>
      <c r="E18" s="4">
        <v>230</v>
      </c>
      <c r="F18" s="90"/>
    </row>
    <row r="19" spans="1:6" ht="14.25">
      <c r="A19" s="97" t="s">
        <v>8</v>
      </c>
      <c r="B19" s="94">
        <v>300</v>
      </c>
      <c r="C19" s="94">
        <v>31</v>
      </c>
      <c r="D19" s="3" t="s">
        <v>40</v>
      </c>
      <c r="E19" s="3" t="s">
        <v>12</v>
      </c>
      <c r="F19" s="94"/>
    </row>
    <row r="20" spans="1:6">
      <c r="A20" s="98"/>
      <c r="B20" s="95"/>
      <c r="C20" s="95"/>
      <c r="D20" s="26" t="s">
        <v>16</v>
      </c>
      <c r="E20" s="26">
        <v>300</v>
      </c>
      <c r="F20" s="95"/>
    </row>
    <row r="21" spans="1:6">
      <c r="A21" s="98"/>
      <c r="B21" s="95"/>
      <c r="C21" s="95"/>
      <c r="D21" s="3" t="s">
        <v>28</v>
      </c>
      <c r="E21" s="3" t="s">
        <v>38</v>
      </c>
      <c r="F21" s="95"/>
    </row>
    <row r="22" spans="1:6">
      <c r="A22" s="98"/>
      <c r="B22" s="95"/>
      <c r="C22" s="95"/>
      <c r="D22" s="4" t="s">
        <v>20</v>
      </c>
      <c r="E22" s="4">
        <v>61</v>
      </c>
      <c r="F22" s="95"/>
    </row>
    <row r="23" spans="1:6">
      <c r="A23" s="98"/>
      <c r="B23" s="95"/>
      <c r="C23" s="95"/>
      <c r="D23" s="4" t="s">
        <v>21</v>
      </c>
      <c r="E23" s="4">
        <v>18</v>
      </c>
      <c r="F23" s="95"/>
    </row>
    <row r="24" spans="1:6">
      <c r="A24" s="98"/>
      <c r="B24" s="95"/>
      <c r="C24" s="95"/>
      <c r="D24" s="4" t="s">
        <v>23</v>
      </c>
      <c r="E24" s="4">
        <v>3</v>
      </c>
      <c r="F24" s="95"/>
    </row>
    <row r="25" spans="1:6">
      <c r="A25" s="98"/>
      <c r="B25" s="95"/>
      <c r="C25" s="95"/>
      <c r="D25" s="4" t="s">
        <v>24</v>
      </c>
      <c r="E25" s="4">
        <v>44</v>
      </c>
      <c r="F25" s="95"/>
    </row>
    <row r="26" spans="1:6">
      <c r="A26" s="98"/>
      <c r="B26" s="95"/>
      <c r="C26" s="95"/>
      <c r="D26" s="4" t="s">
        <v>25</v>
      </c>
      <c r="E26" s="4">
        <v>33</v>
      </c>
      <c r="F26" s="95"/>
    </row>
    <row r="27" spans="1:6">
      <c r="A27" s="98"/>
      <c r="B27" s="95"/>
      <c r="C27" s="95"/>
      <c r="D27" s="4" t="s">
        <v>27</v>
      </c>
      <c r="E27" s="4">
        <v>61</v>
      </c>
      <c r="F27" s="95"/>
    </row>
    <row r="28" spans="1:6">
      <c r="A28" s="99"/>
      <c r="B28" s="96"/>
      <c r="C28" s="96"/>
      <c r="D28" s="4" t="s">
        <v>26</v>
      </c>
      <c r="E28" s="4">
        <v>40</v>
      </c>
      <c r="F28" s="96"/>
    </row>
    <row r="29" spans="1:6" ht="14.25">
      <c r="A29" s="89" t="s">
        <v>11</v>
      </c>
      <c r="B29" s="90">
        <v>1824</v>
      </c>
      <c r="C29" s="90">
        <v>530</v>
      </c>
      <c r="D29" s="3" t="s">
        <v>41</v>
      </c>
      <c r="E29" s="3" t="s">
        <v>12</v>
      </c>
      <c r="F29" s="112" t="s">
        <v>64</v>
      </c>
    </row>
    <row r="30" spans="1:6">
      <c r="A30" s="89"/>
      <c r="B30" s="90"/>
      <c r="C30" s="90"/>
      <c r="D30" s="4" t="s">
        <v>29</v>
      </c>
      <c r="E30" s="4">
        <v>1458</v>
      </c>
      <c r="F30" s="113"/>
    </row>
    <row r="31" spans="1:6">
      <c r="A31" s="89"/>
      <c r="B31" s="90"/>
      <c r="C31" s="90"/>
      <c r="D31" s="4" t="s">
        <v>31</v>
      </c>
      <c r="E31" s="4">
        <v>366</v>
      </c>
      <c r="F31" s="113"/>
    </row>
    <row r="32" spans="1:6">
      <c r="A32" s="89"/>
      <c r="B32" s="110"/>
      <c r="C32" s="111"/>
      <c r="D32" s="26" t="s">
        <v>33</v>
      </c>
      <c r="E32" s="26">
        <v>720</v>
      </c>
      <c r="F32" s="113"/>
    </row>
    <row r="33" spans="1:6">
      <c r="A33" s="89"/>
      <c r="B33" s="107"/>
      <c r="C33" s="108"/>
      <c r="D33" s="26" t="s">
        <v>32</v>
      </c>
      <c r="E33" s="26">
        <v>1124</v>
      </c>
      <c r="F33" s="114"/>
    </row>
    <row r="34" spans="1:6">
      <c r="A34" s="89" t="s">
        <v>37</v>
      </c>
      <c r="B34" s="90">
        <v>3650</v>
      </c>
      <c r="C34" s="90"/>
      <c r="D34" s="28" t="s">
        <v>36</v>
      </c>
      <c r="E34" s="26">
        <v>3176</v>
      </c>
      <c r="F34" s="90"/>
    </row>
    <row r="35" spans="1:6">
      <c r="A35" s="89"/>
      <c r="B35" s="90"/>
      <c r="C35" s="90"/>
      <c r="D35" s="28" t="s">
        <v>35</v>
      </c>
      <c r="E35" s="26">
        <f>367+107</f>
        <v>474</v>
      </c>
      <c r="F35" s="90"/>
    </row>
    <row r="37" spans="1:6">
      <c r="A37" s="109" t="s">
        <v>104</v>
      </c>
      <c r="B37" s="109"/>
      <c r="C37" s="109"/>
      <c r="D37" s="109"/>
    </row>
    <row r="38" spans="1:6">
      <c r="A38" s="109" t="s">
        <v>105</v>
      </c>
      <c r="B38" s="109"/>
      <c r="C38" s="109"/>
      <c r="D38" s="109"/>
    </row>
  </sheetData>
  <mergeCells count="29">
    <mergeCell ref="B19:B28"/>
    <mergeCell ref="C19:C28"/>
    <mergeCell ref="F6:F9"/>
    <mergeCell ref="A10:A12"/>
    <mergeCell ref="F10:F12"/>
    <mergeCell ref="A6:A9"/>
    <mergeCell ref="B6:B9"/>
    <mergeCell ref="C6:C9"/>
    <mergeCell ref="A13:A18"/>
    <mergeCell ref="B13:B18"/>
    <mergeCell ref="C13:C18"/>
    <mergeCell ref="B10:B12"/>
    <mergeCell ref="C10:C12"/>
    <mergeCell ref="A37:D37"/>
    <mergeCell ref="A38:D38"/>
    <mergeCell ref="B32:C33"/>
    <mergeCell ref="A1:B1"/>
    <mergeCell ref="F34:F35"/>
    <mergeCell ref="A29:A33"/>
    <mergeCell ref="B29:B31"/>
    <mergeCell ref="C29:C31"/>
    <mergeCell ref="A34:A35"/>
    <mergeCell ref="B34:B35"/>
    <mergeCell ref="C34:C35"/>
    <mergeCell ref="F29:F33"/>
    <mergeCell ref="F13:F18"/>
    <mergeCell ref="F19:F28"/>
    <mergeCell ref="A19:A28"/>
    <mergeCell ref="D5:E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>
      <selection activeCell="D5" sqref="D5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77</v>
      </c>
      <c r="B1" s="91"/>
      <c r="D1" s="25" t="s">
        <v>150</v>
      </c>
      <c r="E1" s="25"/>
      <c r="F1" s="25"/>
    </row>
    <row r="3" spans="1:6">
      <c r="A3" s="17" t="s">
        <v>42</v>
      </c>
      <c r="B3" s="20">
        <v>210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161</v>
      </c>
      <c r="C5" s="103">
        <v>9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15</v>
      </c>
      <c r="E6" s="4">
        <v>161</v>
      </c>
      <c r="F6" s="88"/>
    </row>
    <row r="7" spans="1:6" ht="14.25">
      <c r="A7" s="89" t="s">
        <v>7</v>
      </c>
      <c r="B7" s="90">
        <v>43</v>
      </c>
      <c r="C7" s="90"/>
      <c r="D7" s="3" t="s">
        <v>40</v>
      </c>
      <c r="E7" s="3" t="s">
        <v>12</v>
      </c>
      <c r="F7" s="90"/>
    </row>
    <row r="8" spans="1:6">
      <c r="A8" s="89"/>
      <c r="B8" s="90"/>
      <c r="C8" s="90"/>
      <c r="D8" s="4" t="s">
        <v>15</v>
      </c>
      <c r="E8" s="4">
        <v>43</v>
      </c>
      <c r="F8" s="90"/>
    </row>
    <row r="9" spans="1:6" ht="14.25">
      <c r="A9" s="97" t="s">
        <v>8</v>
      </c>
      <c r="B9" s="94">
        <v>6</v>
      </c>
      <c r="C9" s="94">
        <v>2</v>
      </c>
      <c r="D9" s="3" t="s">
        <v>40</v>
      </c>
      <c r="E9" s="3" t="s">
        <v>12</v>
      </c>
      <c r="F9" s="94"/>
    </row>
    <row r="10" spans="1:6">
      <c r="A10" s="98"/>
      <c r="B10" s="95"/>
      <c r="C10" s="95"/>
      <c r="D10" s="4" t="s">
        <v>16</v>
      </c>
      <c r="E10" s="4">
        <v>6</v>
      </c>
      <c r="F10" s="95"/>
    </row>
    <row r="11" spans="1:6">
      <c r="A11" s="98"/>
      <c r="B11" s="95"/>
      <c r="C11" s="95"/>
      <c r="D11" s="3" t="s">
        <v>28</v>
      </c>
      <c r="E11" s="3" t="s">
        <v>38</v>
      </c>
      <c r="F11" s="95"/>
    </row>
    <row r="12" spans="1:6">
      <c r="A12" s="98"/>
      <c r="B12" s="95"/>
      <c r="C12" s="95"/>
      <c r="D12" s="4" t="s">
        <v>20</v>
      </c>
      <c r="E12" s="4">
        <v>2</v>
      </c>
      <c r="F12" s="95"/>
    </row>
    <row r="13" spans="1:6">
      <c r="A13" s="98"/>
      <c r="B13" s="95"/>
      <c r="C13" s="95"/>
      <c r="D13" s="4" t="s">
        <v>24</v>
      </c>
      <c r="E13" s="4">
        <v>2</v>
      </c>
      <c r="F13" s="95"/>
    </row>
    <row r="14" spans="1:6">
      <c r="A14" s="98"/>
      <c r="B14" s="95"/>
      <c r="C14" s="95"/>
      <c r="D14" s="4" t="s">
        <v>25</v>
      </c>
      <c r="E14" s="4">
        <v>2</v>
      </c>
      <c r="F14" s="95"/>
    </row>
    <row r="15" spans="1:6">
      <c r="A15" s="98"/>
      <c r="B15" s="95"/>
      <c r="C15" s="95"/>
      <c r="D15" s="4" t="s">
        <v>27</v>
      </c>
      <c r="E15" s="4">
        <v>2</v>
      </c>
      <c r="F15" s="95"/>
    </row>
    <row r="16" spans="1:6">
      <c r="A16" s="99"/>
      <c r="B16" s="96"/>
      <c r="C16" s="96"/>
      <c r="D16" s="4" t="s">
        <v>26</v>
      </c>
      <c r="E16" s="4">
        <v>2</v>
      </c>
      <c r="F16" s="96"/>
    </row>
    <row r="17" spans="1:6" ht="14.25">
      <c r="A17" s="89" t="s">
        <v>11</v>
      </c>
      <c r="B17" s="90">
        <v>23</v>
      </c>
      <c r="C17" s="90">
        <v>11</v>
      </c>
      <c r="D17" s="3" t="s">
        <v>41</v>
      </c>
      <c r="E17" s="3" t="s">
        <v>12</v>
      </c>
      <c r="F17" s="90"/>
    </row>
    <row r="18" spans="1:6">
      <c r="A18" s="89"/>
      <c r="B18" s="90"/>
      <c r="C18" s="90"/>
      <c r="D18" s="4" t="s">
        <v>29</v>
      </c>
      <c r="E18" s="4">
        <v>23</v>
      </c>
      <c r="F18" s="90"/>
    </row>
    <row r="19" spans="1:6">
      <c r="A19" s="89"/>
      <c r="B19" s="105"/>
      <c r="C19" s="106"/>
      <c r="D19" s="4" t="s">
        <v>33</v>
      </c>
      <c r="E19" s="4">
        <v>50</v>
      </c>
      <c r="F19" s="90"/>
    </row>
    <row r="21" spans="1:6">
      <c r="A21" s="109" t="s">
        <v>102</v>
      </c>
      <c r="B21" s="109"/>
      <c r="C21" s="109"/>
      <c r="D21" s="109"/>
    </row>
    <row r="22" spans="1:6">
      <c r="A22" s="109" t="s">
        <v>111</v>
      </c>
      <c r="B22" s="109"/>
      <c r="C22" s="109"/>
      <c r="D22" s="109"/>
    </row>
  </sheetData>
  <mergeCells count="21">
    <mergeCell ref="F5:F6"/>
    <mergeCell ref="A1:B1"/>
    <mergeCell ref="D4:E4"/>
    <mergeCell ref="A5:A6"/>
    <mergeCell ref="B5:B6"/>
    <mergeCell ref="C5:C6"/>
    <mergeCell ref="A7:A8"/>
    <mergeCell ref="B7:B8"/>
    <mergeCell ref="C7:C8"/>
    <mergeCell ref="F7:F8"/>
    <mergeCell ref="F17:F19"/>
    <mergeCell ref="F9:F16"/>
    <mergeCell ref="A9:A16"/>
    <mergeCell ref="B9:B16"/>
    <mergeCell ref="C9:C16"/>
    <mergeCell ref="A21:D21"/>
    <mergeCell ref="A22:D22"/>
    <mergeCell ref="B19:C19"/>
    <mergeCell ref="A17:A19"/>
    <mergeCell ref="B17:B18"/>
    <mergeCell ref="C17:C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H6" sqref="H6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78</v>
      </c>
      <c r="B1" s="91"/>
      <c r="D1" s="25" t="s">
        <v>86</v>
      </c>
      <c r="E1" s="25"/>
      <c r="F1" s="25"/>
    </row>
    <row r="3" spans="1:6">
      <c r="A3" s="17" t="s">
        <v>42</v>
      </c>
      <c r="B3" s="20">
        <f>B5+B8+B10</f>
        <v>1369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1008</v>
      </c>
      <c r="C5" s="103">
        <v>34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14</v>
      </c>
      <c r="E6" s="4">
        <v>286</v>
      </c>
      <c r="F6" s="88"/>
    </row>
    <row r="7" spans="1:6">
      <c r="A7" s="89"/>
      <c r="B7" s="90"/>
      <c r="C7" s="103"/>
      <c r="D7" s="4" t="s">
        <v>15</v>
      </c>
      <c r="E7" s="4">
        <v>722</v>
      </c>
      <c r="F7" s="88"/>
    </row>
    <row r="8" spans="1:6" ht="14.25">
      <c r="A8" s="89" t="s">
        <v>7</v>
      </c>
      <c r="B8" s="90">
        <v>326</v>
      </c>
      <c r="C8" s="90"/>
      <c r="D8" s="3" t="s">
        <v>40</v>
      </c>
      <c r="E8" s="3" t="s">
        <v>12</v>
      </c>
      <c r="F8" s="90"/>
    </row>
    <row r="9" spans="1:6">
      <c r="A9" s="89"/>
      <c r="B9" s="90"/>
      <c r="C9" s="90"/>
      <c r="D9" s="4" t="s">
        <v>14</v>
      </c>
      <c r="E9" s="4">
        <v>326</v>
      </c>
      <c r="F9" s="90"/>
    </row>
    <row r="10" spans="1:6" ht="14.25">
      <c r="A10" s="97" t="s">
        <v>8</v>
      </c>
      <c r="B10" s="94">
        <v>35</v>
      </c>
      <c r="C10" s="94">
        <v>8</v>
      </c>
      <c r="D10" s="3" t="s">
        <v>40</v>
      </c>
      <c r="E10" s="3" t="s">
        <v>12</v>
      </c>
      <c r="F10" s="94"/>
    </row>
    <row r="11" spans="1:6">
      <c r="A11" s="98"/>
      <c r="B11" s="95"/>
      <c r="C11" s="95"/>
      <c r="D11" s="4" t="s">
        <v>14</v>
      </c>
      <c r="E11" s="4">
        <v>35</v>
      </c>
      <c r="F11" s="95"/>
    </row>
    <row r="12" spans="1:6">
      <c r="A12" s="98"/>
      <c r="B12" s="95"/>
      <c r="C12" s="95"/>
      <c r="D12" s="3" t="s">
        <v>28</v>
      </c>
      <c r="E12" s="3" t="s">
        <v>38</v>
      </c>
      <c r="F12" s="95"/>
    </row>
    <row r="13" spans="1:6">
      <c r="A13" s="98"/>
      <c r="B13" s="95"/>
      <c r="C13" s="95"/>
      <c r="D13" s="4" t="s">
        <v>20</v>
      </c>
      <c r="E13" s="4">
        <v>8</v>
      </c>
      <c r="F13" s="95"/>
    </row>
    <row r="14" spans="1:6">
      <c r="A14" s="98"/>
      <c r="B14" s="95"/>
      <c r="C14" s="95"/>
      <c r="D14" s="4" t="s">
        <v>21</v>
      </c>
      <c r="E14" s="4">
        <v>2</v>
      </c>
      <c r="F14" s="95"/>
    </row>
    <row r="15" spans="1:6">
      <c r="A15" s="98"/>
      <c r="B15" s="95"/>
      <c r="C15" s="95"/>
      <c r="D15" s="4" t="s">
        <v>24</v>
      </c>
      <c r="E15" s="4">
        <v>8</v>
      </c>
      <c r="F15" s="95"/>
    </row>
    <row r="16" spans="1:6">
      <c r="A16" s="98"/>
      <c r="B16" s="95"/>
      <c r="C16" s="95"/>
      <c r="D16" s="4" t="s">
        <v>25</v>
      </c>
      <c r="E16" s="4">
        <v>8</v>
      </c>
      <c r="F16" s="95"/>
    </row>
    <row r="17" spans="1:6">
      <c r="A17" s="98"/>
      <c r="B17" s="95"/>
      <c r="C17" s="95"/>
      <c r="D17" s="4" t="s">
        <v>27</v>
      </c>
      <c r="E17" s="4">
        <v>8</v>
      </c>
      <c r="F17" s="95"/>
    </row>
    <row r="18" spans="1:6">
      <c r="A18" s="99"/>
      <c r="B18" s="96"/>
      <c r="C18" s="96"/>
      <c r="D18" s="4" t="s">
        <v>26</v>
      </c>
      <c r="E18" s="4">
        <v>8</v>
      </c>
      <c r="F18" s="96"/>
    </row>
    <row r="19" spans="1:6" ht="14.25">
      <c r="A19" s="89" t="s">
        <v>11</v>
      </c>
      <c r="B19" s="90">
        <v>213</v>
      </c>
      <c r="C19" s="90">
        <v>94</v>
      </c>
      <c r="D19" s="3" t="s">
        <v>41</v>
      </c>
      <c r="E19" s="3" t="s">
        <v>12</v>
      </c>
      <c r="F19" s="90" t="s">
        <v>90</v>
      </c>
    </row>
    <row r="20" spans="1:6">
      <c r="A20" s="89"/>
      <c r="B20" s="90"/>
      <c r="C20" s="90"/>
      <c r="D20" s="4" t="s">
        <v>29</v>
      </c>
      <c r="E20" s="4">
        <v>213</v>
      </c>
      <c r="F20" s="90"/>
    </row>
    <row r="21" spans="1:6">
      <c r="A21" s="89"/>
      <c r="B21" s="110"/>
      <c r="C21" s="111"/>
      <c r="D21" s="26" t="s">
        <v>33</v>
      </c>
      <c r="E21" s="26">
        <v>60</v>
      </c>
      <c r="F21" s="90"/>
    </row>
    <row r="22" spans="1:6">
      <c r="A22" s="89"/>
      <c r="B22" s="107"/>
      <c r="C22" s="108"/>
      <c r="D22" s="26" t="s">
        <v>32</v>
      </c>
      <c r="E22" s="26">
        <v>153</v>
      </c>
      <c r="F22" s="90"/>
    </row>
    <row r="24" spans="1:6">
      <c r="A24" s="109" t="s">
        <v>106</v>
      </c>
      <c r="B24" s="109"/>
      <c r="C24" s="109"/>
      <c r="D24" s="109"/>
    </row>
    <row r="25" spans="1:6">
      <c r="A25" s="109" t="s">
        <v>112</v>
      </c>
      <c r="B25" s="109"/>
      <c r="C25" s="109"/>
      <c r="D25" s="109"/>
    </row>
  </sheetData>
  <mergeCells count="21">
    <mergeCell ref="F5:F7"/>
    <mergeCell ref="F8:F9"/>
    <mergeCell ref="F19:F22"/>
    <mergeCell ref="A1:B1"/>
    <mergeCell ref="A19:A22"/>
    <mergeCell ref="B19:B20"/>
    <mergeCell ref="C19:C20"/>
    <mergeCell ref="F10:F18"/>
    <mergeCell ref="A10:A18"/>
    <mergeCell ref="B10:B18"/>
    <mergeCell ref="D4:E4"/>
    <mergeCell ref="A5:A7"/>
    <mergeCell ref="B5:B7"/>
    <mergeCell ref="C5:C7"/>
    <mergeCell ref="A24:D24"/>
    <mergeCell ref="A25:D25"/>
    <mergeCell ref="B21:C22"/>
    <mergeCell ref="A8:A9"/>
    <mergeCell ref="B8:B9"/>
    <mergeCell ref="C8:C9"/>
    <mergeCell ref="C10:C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1" sqref="F21:F26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79</v>
      </c>
      <c r="B1" s="91"/>
      <c r="D1" s="25" t="s">
        <v>91</v>
      </c>
      <c r="E1" s="25"/>
      <c r="F1" s="25"/>
    </row>
    <row r="3" spans="1:6">
      <c r="A3" s="17" t="s">
        <v>42</v>
      </c>
      <c r="B3" s="20">
        <v>2081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1491</v>
      </c>
      <c r="C5" s="103">
        <v>72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15</v>
      </c>
      <c r="E6" s="4">
        <v>1491</v>
      </c>
      <c r="F6" s="88"/>
    </row>
    <row r="7" spans="1:6" ht="14.25">
      <c r="A7" s="89" t="s">
        <v>7</v>
      </c>
      <c r="B7" s="90">
        <v>533</v>
      </c>
      <c r="C7" s="90"/>
      <c r="D7" s="3" t="s">
        <v>40</v>
      </c>
      <c r="E7" s="3" t="s">
        <v>12</v>
      </c>
      <c r="F7" s="90"/>
    </row>
    <row r="8" spans="1:6">
      <c r="A8" s="89"/>
      <c r="B8" s="90"/>
      <c r="C8" s="90"/>
      <c r="D8" s="4" t="s">
        <v>14</v>
      </c>
      <c r="E8" s="4">
        <v>200</v>
      </c>
      <c r="F8" s="90"/>
    </row>
    <row r="9" spans="1:6">
      <c r="A9" s="89"/>
      <c r="B9" s="90"/>
      <c r="C9" s="90"/>
      <c r="D9" s="4" t="s">
        <v>15</v>
      </c>
      <c r="E9" s="4">
        <v>53</v>
      </c>
      <c r="F9" s="90"/>
    </row>
    <row r="10" spans="1:6">
      <c r="A10" s="89"/>
      <c r="B10" s="90"/>
      <c r="C10" s="90"/>
      <c r="D10" s="4" t="s">
        <v>17</v>
      </c>
      <c r="E10" s="4">
        <v>280</v>
      </c>
      <c r="F10" s="90"/>
    </row>
    <row r="11" spans="1:6" ht="14.25">
      <c r="A11" s="97" t="s">
        <v>8</v>
      </c>
      <c r="B11" s="94">
        <v>57</v>
      </c>
      <c r="C11" s="94">
        <v>11</v>
      </c>
      <c r="D11" s="3" t="s">
        <v>40</v>
      </c>
      <c r="E11" s="3" t="s">
        <v>12</v>
      </c>
      <c r="F11" s="94"/>
    </row>
    <row r="12" spans="1:6">
      <c r="A12" s="98"/>
      <c r="B12" s="95"/>
      <c r="C12" s="95"/>
      <c r="D12" s="4" t="s">
        <v>16</v>
      </c>
      <c r="E12" s="4">
        <v>57</v>
      </c>
      <c r="F12" s="95"/>
    </row>
    <row r="13" spans="1:6">
      <c r="A13" s="98"/>
      <c r="B13" s="95"/>
      <c r="C13" s="95"/>
      <c r="D13" s="3" t="s">
        <v>28</v>
      </c>
      <c r="E13" s="3" t="s">
        <v>38</v>
      </c>
      <c r="F13" s="95"/>
    </row>
    <row r="14" spans="1:6">
      <c r="A14" s="98"/>
      <c r="B14" s="95"/>
      <c r="C14" s="95"/>
      <c r="D14" s="4" t="s">
        <v>20</v>
      </c>
      <c r="E14" s="4">
        <v>15</v>
      </c>
      <c r="F14" s="95"/>
    </row>
    <row r="15" spans="1:6">
      <c r="A15" s="98"/>
      <c r="B15" s="95"/>
      <c r="C15" s="95"/>
      <c r="D15" s="4" t="s">
        <v>22</v>
      </c>
      <c r="E15" s="4">
        <v>1</v>
      </c>
      <c r="F15" s="95"/>
    </row>
    <row r="16" spans="1:6">
      <c r="A16" s="98"/>
      <c r="B16" s="95"/>
      <c r="C16" s="95"/>
      <c r="D16" s="4" t="s">
        <v>23</v>
      </c>
      <c r="E16" s="4">
        <v>1</v>
      </c>
      <c r="F16" s="95"/>
    </row>
    <row r="17" spans="1:6">
      <c r="A17" s="98"/>
      <c r="B17" s="95"/>
      <c r="C17" s="95"/>
      <c r="D17" s="4" t="s">
        <v>24</v>
      </c>
      <c r="E17" s="4">
        <v>15</v>
      </c>
      <c r="F17" s="95"/>
    </row>
    <row r="18" spans="1:6">
      <c r="A18" s="98"/>
      <c r="B18" s="95"/>
      <c r="C18" s="95"/>
      <c r="D18" s="4" t="s">
        <v>25</v>
      </c>
      <c r="E18" s="4">
        <v>15</v>
      </c>
      <c r="F18" s="95"/>
    </row>
    <row r="19" spans="1:6">
      <c r="A19" s="98"/>
      <c r="B19" s="95"/>
      <c r="C19" s="95"/>
      <c r="D19" s="4" t="s">
        <v>27</v>
      </c>
      <c r="E19" s="4">
        <v>15</v>
      </c>
      <c r="F19" s="95"/>
    </row>
    <row r="20" spans="1:6">
      <c r="A20" s="99"/>
      <c r="B20" s="96"/>
      <c r="C20" s="96"/>
      <c r="D20" s="4" t="s">
        <v>26</v>
      </c>
      <c r="E20" s="4">
        <v>15</v>
      </c>
      <c r="F20" s="96"/>
    </row>
    <row r="21" spans="1:6" ht="14.25">
      <c r="A21" s="89" t="s">
        <v>11</v>
      </c>
      <c r="B21" s="90">
        <f>193+186+23</f>
        <v>402</v>
      </c>
      <c r="C21" s="90">
        <v>122</v>
      </c>
      <c r="D21" s="3" t="s">
        <v>41</v>
      </c>
      <c r="E21" s="3" t="s">
        <v>12</v>
      </c>
      <c r="F21" s="90"/>
    </row>
    <row r="22" spans="1:6">
      <c r="A22" s="89"/>
      <c r="B22" s="90"/>
      <c r="C22" s="90"/>
      <c r="D22" s="4" t="s">
        <v>29</v>
      </c>
      <c r="E22" s="4">
        <v>193</v>
      </c>
      <c r="F22" s="90"/>
    </row>
    <row r="23" spans="1:6">
      <c r="A23" s="89"/>
      <c r="B23" s="90"/>
      <c r="C23" s="90"/>
      <c r="D23" s="4" t="s">
        <v>65</v>
      </c>
      <c r="E23" s="4">
        <v>23</v>
      </c>
      <c r="F23" s="90"/>
    </row>
    <row r="24" spans="1:6">
      <c r="A24" s="89"/>
      <c r="B24" s="90"/>
      <c r="C24" s="90"/>
      <c r="D24" s="4" t="s">
        <v>31</v>
      </c>
      <c r="E24" s="4">
        <v>186</v>
      </c>
      <c r="F24" s="90"/>
    </row>
    <row r="25" spans="1:6">
      <c r="A25" s="89"/>
      <c r="B25" s="110"/>
      <c r="C25" s="111"/>
      <c r="D25" s="26" t="s">
        <v>33</v>
      </c>
      <c r="E25" s="26">
        <v>320</v>
      </c>
      <c r="F25" s="90"/>
    </row>
    <row r="26" spans="1:6">
      <c r="A26" s="89"/>
      <c r="B26" s="107"/>
      <c r="C26" s="108"/>
      <c r="D26" s="26" t="s">
        <v>32</v>
      </c>
      <c r="E26" s="26">
        <v>140</v>
      </c>
      <c r="F26" s="90"/>
    </row>
    <row r="28" spans="1:6">
      <c r="A28" s="109" t="s">
        <v>101</v>
      </c>
      <c r="B28" s="109"/>
      <c r="C28" s="109"/>
      <c r="D28" s="109"/>
    </row>
    <row r="29" spans="1:6">
      <c r="A29" s="109" t="s">
        <v>113</v>
      </c>
      <c r="B29" s="109"/>
      <c r="C29" s="109"/>
      <c r="D29" s="109"/>
    </row>
  </sheetData>
  <mergeCells count="21">
    <mergeCell ref="F5:F6"/>
    <mergeCell ref="A1:B1"/>
    <mergeCell ref="D4:E4"/>
    <mergeCell ref="A5:A6"/>
    <mergeCell ref="B5:B6"/>
    <mergeCell ref="C5:C6"/>
    <mergeCell ref="A7:A10"/>
    <mergeCell ref="B7:B10"/>
    <mergeCell ref="C7:C10"/>
    <mergeCell ref="F7:F10"/>
    <mergeCell ref="F21:F26"/>
    <mergeCell ref="F11:F20"/>
    <mergeCell ref="A11:A20"/>
    <mergeCell ref="B11:B20"/>
    <mergeCell ref="C11:C20"/>
    <mergeCell ref="A28:D28"/>
    <mergeCell ref="A29:D29"/>
    <mergeCell ref="B25:C26"/>
    <mergeCell ref="A21:A26"/>
    <mergeCell ref="B21:B24"/>
    <mergeCell ref="C21:C24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A24" sqref="A24:D25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80</v>
      </c>
      <c r="B1" s="91"/>
      <c r="D1" s="25" t="s">
        <v>86</v>
      </c>
      <c r="E1" s="25"/>
      <c r="F1" s="25"/>
    </row>
    <row r="3" spans="1:6">
      <c r="A3" s="17" t="s">
        <v>42</v>
      </c>
      <c r="B3" s="20">
        <f>B5+B7+B9</f>
        <v>673</v>
      </c>
    </row>
    <row r="4" spans="1:6" ht="27">
      <c r="A4" s="1" t="s">
        <v>0</v>
      </c>
      <c r="B4" s="1" t="s">
        <v>1</v>
      </c>
      <c r="C4" s="1" t="s">
        <v>2</v>
      </c>
      <c r="D4" s="93" t="s">
        <v>3</v>
      </c>
      <c r="E4" s="93"/>
      <c r="F4" s="1" t="s">
        <v>4</v>
      </c>
    </row>
    <row r="5" spans="1:6" ht="14.25">
      <c r="A5" s="89" t="s">
        <v>5</v>
      </c>
      <c r="B5" s="90">
        <v>549</v>
      </c>
      <c r="C5" s="103">
        <v>14</v>
      </c>
      <c r="D5" s="3" t="s">
        <v>40</v>
      </c>
      <c r="E5" s="3" t="s">
        <v>12</v>
      </c>
      <c r="F5" s="87"/>
    </row>
    <row r="6" spans="1:6">
      <c r="A6" s="89"/>
      <c r="B6" s="90"/>
      <c r="C6" s="103"/>
      <c r="D6" s="4" t="s">
        <v>15</v>
      </c>
      <c r="E6" s="4">
        <v>549</v>
      </c>
      <c r="F6" s="88"/>
    </row>
    <row r="7" spans="1:6" ht="14.25">
      <c r="A7" s="89" t="s">
        <v>7</v>
      </c>
      <c r="B7" s="90">
        <v>98</v>
      </c>
      <c r="C7" s="90"/>
      <c r="D7" s="3" t="s">
        <v>40</v>
      </c>
      <c r="E7" s="3" t="s">
        <v>12</v>
      </c>
      <c r="F7" s="90"/>
    </row>
    <row r="8" spans="1:6">
      <c r="A8" s="89"/>
      <c r="B8" s="90"/>
      <c r="C8" s="90"/>
      <c r="D8" s="4" t="s">
        <v>14</v>
      </c>
      <c r="E8" s="4">
        <v>98</v>
      </c>
      <c r="F8" s="90"/>
    </row>
    <row r="9" spans="1:6" ht="14.25">
      <c r="A9" s="97" t="s">
        <v>8</v>
      </c>
      <c r="B9" s="94">
        <v>26</v>
      </c>
      <c r="C9" s="94">
        <v>3</v>
      </c>
      <c r="D9" s="3" t="s">
        <v>40</v>
      </c>
      <c r="E9" s="3" t="s">
        <v>12</v>
      </c>
      <c r="F9" s="94"/>
    </row>
    <row r="10" spans="1:6">
      <c r="A10" s="98"/>
      <c r="B10" s="95"/>
      <c r="C10" s="95"/>
      <c r="D10" s="4" t="s">
        <v>17</v>
      </c>
      <c r="E10" s="4">
        <v>26</v>
      </c>
      <c r="F10" s="95"/>
    </row>
    <row r="11" spans="1:6">
      <c r="A11" s="98"/>
      <c r="B11" s="95"/>
      <c r="C11" s="95"/>
      <c r="D11" s="3" t="s">
        <v>28</v>
      </c>
      <c r="E11" s="3" t="s">
        <v>38</v>
      </c>
      <c r="F11" s="95"/>
    </row>
    <row r="12" spans="1:6">
      <c r="A12" s="98"/>
      <c r="B12" s="95"/>
      <c r="C12" s="95"/>
      <c r="D12" s="4" t="s">
        <v>20</v>
      </c>
      <c r="E12" s="4">
        <v>4</v>
      </c>
      <c r="F12" s="95"/>
    </row>
    <row r="13" spans="1:6">
      <c r="A13" s="98"/>
      <c r="B13" s="95"/>
      <c r="C13" s="95"/>
      <c r="D13" s="4" t="s">
        <v>21</v>
      </c>
      <c r="E13" s="4">
        <v>2</v>
      </c>
      <c r="F13" s="95"/>
    </row>
    <row r="14" spans="1:6">
      <c r="A14" s="98"/>
      <c r="B14" s="95"/>
      <c r="C14" s="95"/>
      <c r="D14" s="4" t="s">
        <v>24</v>
      </c>
      <c r="E14" s="4">
        <v>4</v>
      </c>
      <c r="F14" s="95"/>
    </row>
    <row r="15" spans="1:6">
      <c r="A15" s="98"/>
      <c r="B15" s="95"/>
      <c r="C15" s="95"/>
      <c r="D15" s="4" t="s">
        <v>25</v>
      </c>
      <c r="E15" s="4">
        <v>4</v>
      </c>
      <c r="F15" s="95"/>
    </row>
    <row r="16" spans="1:6">
      <c r="A16" s="98"/>
      <c r="B16" s="95"/>
      <c r="C16" s="95"/>
      <c r="D16" s="4" t="s">
        <v>27</v>
      </c>
      <c r="E16" s="4">
        <v>4</v>
      </c>
      <c r="F16" s="95"/>
    </row>
    <row r="17" spans="1:6">
      <c r="A17" s="99"/>
      <c r="B17" s="96"/>
      <c r="C17" s="96"/>
      <c r="D17" s="4" t="s">
        <v>26</v>
      </c>
      <c r="E17" s="4">
        <v>4</v>
      </c>
      <c r="F17" s="96"/>
    </row>
    <row r="18" spans="1:6" ht="14.25">
      <c r="A18" s="89" t="s">
        <v>11</v>
      </c>
      <c r="B18" s="90">
        <v>90</v>
      </c>
      <c r="C18" s="90">
        <v>32</v>
      </c>
      <c r="D18" s="3" t="s">
        <v>41</v>
      </c>
      <c r="E18" s="3" t="s">
        <v>12</v>
      </c>
      <c r="F18" s="90"/>
    </row>
    <row r="19" spans="1:6">
      <c r="A19" s="89"/>
      <c r="B19" s="90"/>
      <c r="C19" s="90"/>
      <c r="D19" s="4" t="s">
        <v>31</v>
      </c>
      <c r="E19" s="4">
        <v>75</v>
      </c>
      <c r="F19" s="90"/>
    </row>
    <row r="20" spans="1:6">
      <c r="A20" s="89"/>
      <c r="B20" s="90"/>
      <c r="C20" s="90"/>
      <c r="D20" s="4" t="s">
        <v>65</v>
      </c>
      <c r="E20" s="4">
        <v>15</v>
      </c>
      <c r="F20" s="90"/>
    </row>
    <row r="21" spans="1:6">
      <c r="A21" s="89"/>
      <c r="B21" s="110"/>
      <c r="C21" s="111"/>
      <c r="D21" s="26" t="s">
        <v>33</v>
      </c>
      <c r="E21" s="26">
        <v>120</v>
      </c>
      <c r="F21" s="90"/>
    </row>
    <row r="22" spans="1:6">
      <c r="A22" s="89"/>
      <c r="B22" s="107"/>
      <c r="C22" s="108"/>
      <c r="D22" s="26" t="s">
        <v>32</v>
      </c>
      <c r="E22" s="26">
        <v>20</v>
      </c>
      <c r="F22" s="90"/>
    </row>
    <row r="24" spans="1:6">
      <c r="A24" s="109" t="s">
        <v>97</v>
      </c>
      <c r="B24" s="109"/>
      <c r="C24" s="109"/>
      <c r="D24" s="109"/>
    </row>
    <row r="25" spans="1:6">
      <c r="A25" s="109" t="s">
        <v>110</v>
      </c>
      <c r="B25" s="109"/>
      <c r="C25" s="109"/>
      <c r="D25" s="109"/>
    </row>
  </sheetData>
  <mergeCells count="21">
    <mergeCell ref="F5:F6"/>
    <mergeCell ref="F7:F8"/>
    <mergeCell ref="F18:F22"/>
    <mergeCell ref="A1:B1"/>
    <mergeCell ref="A18:A22"/>
    <mergeCell ref="B18:B20"/>
    <mergeCell ref="C18:C20"/>
    <mergeCell ref="F9:F17"/>
    <mergeCell ref="A9:A17"/>
    <mergeCell ref="B9:B17"/>
    <mergeCell ref="D4:E4"/>
    <mergeCell ref="A5:A6"/>
    <mergeCell ref="B5:B6"/>
    <mergeCell ref="C5:C6"/>
    <mergeCell ref="A24:D24"/>
    <mergeCell ref="A25:D25"/>
    <mergeCell ref="B21:C22"/>
    <mergeCell ref="A7:A8"/>
    <mergeCell ref="B7:B8"/>
    <mergeCell ref="C7:C8"/>
    <mergeCell ref="C9:C1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F6" sqref="F6:F8"/>
    </sheetView>
  </sheetViews>
  <sheetFormatPr defaultRowHeight="12.75"/>
  <cols>
    <col min="1" max="1" width="24.140625" style="5" customWidth="1"/>
    <col min="2" max="2" width="14.28515625" style="2" customWidth="1"/>
    <col min="3" max="3" width="9.140625" style="2"/>
    <col min="4" max="4" width="40.42578125" style="2" customWidth="1"/>
    <col min="5" max="5" width="12" style="2" customWidth="1"/>
    <col min="6" max="6" width="41.7109375" style="2" customWidth="1"/>
    <col min="7" max="16384" width="9.140625" style="2"/>
  </cols>
  <sheetData>
    <row r="1" spans="1:6">
      <c r="A1" s="91" t="s">
        <v>157</v>
      </c>
      <c r="B1" s="91"/>
      <c r="C1" s="92"/>
      <c r="D1" s="2" t="s">
        <v>136</v>
      </c>
    </row>
    <row r="2" spans="1:6">
      <c r="A2" s="34" t="s">
        <v>128</v>
      </c>
    </row>
    <row r="3" spans="1:6">
      <c r="A3" s="17" t="s">
        <v>186</v>
      </c>
    </row>
    <row r="4" spans="1:6">
      <c r="A4" s="17" t="s">
        <v>42</v>
      </c>
      <c r="B4" s="33">
        <f>B6+B9+B19+B29+B31+B15</f>
        <v>1798</v>
      </c>
    </row>
    <row r="5" spans="1:6" ht="27">
      <c r="A5" s="1" t="s">
        <v>0</v>
      </c>
      <c r="B5" s="1" t="s">
        <v>1</v>
      </c>
      <c r="C5" s="1" t="s">
        <v>2</v>
      </c>
      <c r="D5" s="93" t="s">
        <v>3</v>
      </c>
      <c r="E5" s="93"/>
      <c r="F5" s="1" t="s">
        <v>4</v>
      </c>
    </row>
    <row r="6" spans="1:6" ht="14.25">
      <c r="A6" s="89" t="s">
        <v>5</v>
      </c>
      <c r="B6" s="90">
        <v>1115</v>
      </c>
      <c r="C6" s="90">
        <v>51</v>
      </c>
      <c r="D6" s="3" t="s">
        <v>40</v>
      </c>
      <c r="E6" s="3" t="s">
        <v>12</v>
      </c>
      <c r="F6" s="87" t="s">
        <v>201</v>
      </c>
    </row>
    <row r="7" spans="1:6">
      <c r="A7" s="89"/>
      <c r="B7" s="90"/>
      <c r="C7" s="90"/>
      <c r="D7" s="4" t="s">
        <v>14</v>
      </c>
      <c r="E7" s="4">
        <v>155</v>
      </c>
      <c r="F7" s="88"/>
    </row>
    <row r="8" spans="1:6">
      <c r="A8" s="89"/>
      <c r="B8" s="90"/>
      <c r="C8" s="90"/>
      <c r="D8" s="4" t="s">
        <v>15</v>
      </c>
      <c r="E8" s="4">
        <v>960</v>
      </c>
      <c r="F8" s="88"/>
    </row>
    <row r="9" spans="1:6" ht="14.25">
      <c r="A9" s="89" t="s">
        <v>7</v>
      </c>
      <c r="B9" s="90">
        <v>598</v>
      </c>
      <c r="C9" s="90"/>
      <c r="D9" s="3" t="s">
        <v>40</v>
      </c>
      <c r="E9" s="3" t="s">
        <v>12</v>
      </c>
      <c r="F9" s="90"/>
    </row>
    <row r="10" spans="1:6">
      <c r="A10" s="89"/>
      <c r="B10" s="90"/>
      <c r="C10" s="90"/>
      <c r="D10" s="4" t="s">
        <v>14</v>
      </c>
      <c r="E10" s="4">
        <v>87</v>
      </c>
      <c r="F10" s="90"/>
    </row>
    <row r="11" spans="1:6">
      <c r="A11" s="89"/>
      <c r="B11" s="90"/>
      <c r="C11" s="90"/>
      <c r="D11" s="4" t="s">
        <v>15</v>
      </c>
      <c r="E11" s="4">
        <v>62</v>
      </c>
      <c r="F11" s="90"/>
    </row>
    <row r="12" spans="1:6">
      <c r="A12" s="89"/>
      <c r="B12" s="90"/>
      <c r="C12" s="90"/>
      <c r="D12" s="4" t="s">
        <v>16</v>
      </c>
      <c r="E12" s="4">
        <v>436</v>
      </c>
      <c r="F12" s="90"/>
    </row>
    <row r="13" spans="1:6">
      <c r="A13" s="89"/>
      <c r="B13" s="90"/>
      <c r="C13" s="90"/>
      <c r="D13" s="4" t="s">
        <v>60</v>
      </c>
      <c r="E13" s="4">
        <v>11</v>
      </c>
      <c r="F13" s="90"/>
    </row>
    <row r="14" spans="1:6">
      <c r="A14" s="89"/>
      <c r="B14" s="90"/>
      <c r="C14" s="90"/>
      <c r="D14" s="4" t="s">
        <v>18</v>
      </c>
      <c r="E14" s="4">
        <v>2</v>
      </c>
      <c r="F14" s="90"/>
    </row>
    <row r="15" spans="1:6" ht="14.25">
      <c r="A15" s="89" t="s">
        <v>19</v>
      </c>
      <c r="B15" s="90">
        <v>10</v>
      </c>
      <c r="C15" s="90">
        <v>1</v>
      </c>
      <c r="D15" s="3" t="s">
        <v>40</v>
      </c>
      <c r="E15" s="3" t="s">
        <v>12</v>
      </c>
      <c r="F15" s="90"/>
    </row>
    <row r="16" spans="1:6">
      <c r="A16" s="89"/>
      <c r="B16" s="90"/>
      <c r="C16" s="90"/>
      <c r="D16" s="4" t="s">
        <v>15</v>
      </c>
      <c r="E16" s="4">
        <v>10</v>
      </c>
      <c r="F16" s="90"/>
    </row>
    <row r="17" spans="1:6">
      <c r="A17" s="89"/>
      <c r="B17" s="90"/>
      <c r="C17" s="90"/>
      <c r="D17" s="3" t="s">
        <v>28</v>
      </c>
      <c r="E17" s="3" t="s">
        <v>38</v>
      </c>
      <c r="F17" s="90"/>
    </row>
    <row r="18" spans="1:6">
      <c r="A18" s="89"/>
      <c r="B18" s="90"/>
      <c r="C18" s="90"/>
      <c r="D18" s="4" t="s">
        <v>39</v>
      </c>
      <c r="E18" s="4">
        <v>1</v>
      </c>
      <c r="F18" s="90"/>
    </row>
    <row r="19" spans="1:6" ht="14.25">
      <c r="A19" s="97" t="s">
        <v>8</v>
      </c>
      <c r="B19" s="94">
        <v>63</v>
      </c>
      <c r="C19" s="94">
        <v>8</v>
      </c>
      <c r="D19" s="3" t="s">
        <v>40</v>
      </c>
      <c r="E19" s="3" t="s">
        <v>12</v>
      </c>
      <c r="F19" s="94"/>
    </row>
    <row r="20" spans="1:6">
      <c r="A20" s="98"/>
      <c r="B20" s="95"/>
      <c r="C20" s="95"/>
      <c r="D20" s="4" t="s">
        <v>16</v>
      </c>
      <c r="E20" s="4">
        <v>63</v>
      </c>
      <c r="F20" s="95"/>
    </row>
    <row r="21" spans="1:6">
      <c r="A21" s="98"/>
      <c r="B21" s="95"/>
      <c r="C21" s="95"/>
      <c r="D21" s="3" t="s">
        <v>28</v>
      </c>
      <c r="E21" s="3" t="s">
        <v>38</v>
      </c>
      <c r="F21" s="95"/>
    </row>
    <row r="22" spans="1:6">
      <c r="A22" s="98"/>
      <c r="B22" s="95"/>
      <c r="C22" s="95"/>
      <c r="D22" s="4" t="s">
        <v>20</v>
      </c>
      <c r="E22" s="4">
        <v>14</v>
      </c>
      <c r="F22" s="95"/>
    </row>
    <row r="23" spans="1:6">
      <c r="A23" s="98"/>
      <c r="B23" s="95"/>
      <c r="C23" s="95"/>
      <c r="D23" s="4" t="s">
        <v>21</v>
      </c>
      <c r="E23" s="4">
        <v>2</v>
      </c>
      <c r="F23" s="95"/>
    </row>
    <row r="24" spans="1:6">
      <c r="A24" s="98"/>
      <c r="B24" s="95"/>
      <c r="C24" s="95"/>
      <c r="D24" s="4" t="s">
        <v>22</v>
      </c>
      <c r="E24" s="4">
        <v>1</v>
      </c>
      <c r="F24" s="95"/>
    </row>
    <row r="25" spans="1:6">
      <c r="A25" s="98"/>
      <c r="B25" s="95"/>
      <c r="C25" s="95"/>
      <c r="D25" s="4" t="s">
        <v>24</v>
      </c>
      <c r="E25" s="4">
        <v>10</v>
      </c>
      <c r="F25" s="95"/>
    </row>
    <row r="26" spans="1:6">
      <c r="A26" s="98"/>
      <c r="B26" s="95"/>
      <c r="C26" s="95"/>
      <c r="D26" s="4" t="s">
        <v>25</v>
      </c>
      <c r="E26" s="4">
        <v>11</v>
      </c>
      <c r="F26" s="95"/>
    </row>
    <row r="27" spans="1:6">
      <c r="A27" s="98"/>
      <c r="B27" s="95"/>
      <c r="C27" s="95"/>
      <c r="D27" s="4" t="s">
        <v>27</v>
      </c>
      <c r="E27" s="4">
        <v>14</v>
      </c>
      <c r="F27" s="95"/>
    </row>
    <row r="28" spans="1:6">
      <c r="A28" s="99"/>
      <c r="B28" s="96"/>
      <c r="C28" s="96"/>
      <c r="D28" s="4" t="s">
        <v>26</v>
      </c>
      <c r="E28" s="4">
        <v>11</v>
      </c>
      <c r="F28" s="96"/>
    </row>
    <row r="29" spans="1:6" ht="14.25">
      <c r="A29" s="89" t="s">
        <v>10</v>
      </c>
      <c r="B29" s="90">
        <v>10</v>
      </c>
      <c r="C29" s="90">
        <v>1</v>
      </c>
      <c r="D29" s="3" t="s">
        <v>40</v>
      </c>
      <c r="E29" s="3" t="s">
        <v>12</v>
      </c>
      <c r="F29" s="90"/>
    </row>
    <row r="30" spans="1:6" ht="24.75" customHeight="1">
      <c r="A30" s="89"/>
      <c r="B30" s="90"/>
      <c r="C30" s="90"/>
      <c r="D30" s="4" t="s">
        <v>15</v>
      </c>
      <c r="E30" s="4">
        <v>10</v>
      </c>
      <c r="F30" s="90"/>
    </row>
    <row r="31" spans="1:6" ht="25.5" customHeight="1">
      <c r="A31" s="19" t="s">
        <v>34</v>
      </c>
      <c r="B31" s="18">
        <v>2</v>
      </c>
      <c r="C31" s="18">
        <v>1</v>
      </c>
      <c r="D31" s="4" t="s">
        <v>109</v>
      </c>
      <c r="E31" s="4">
        <v>2</v>
      </c>
      <c r="F31" s="4"/>
    </row>
    <row r="32" spans="1:6" ht="14.25">
      <c r="A32" s="89" t="s">
        <v>11</v>
      </c>
      <c r="B32" s="90">
        <v>212</v>
      </c>
      <c r="C32" s="90">
        <v>60</v>
      </c>
      <c r="D32" s="3" t="s">
        <v>41</v>
      </c>
      <c r="E32" s="3" t="s">
        <v>12</v>
      </c>
      <c r="F32" s="90"/>
    </row>
    <row r="33" spans="1:6">
      <c r="A33" s="89"/>
      <c r="B33" s="90"/>
      <c r="C33" s="90"/>
      <c r="D33" s="4" t="s">
        <v>29</v>
      </c>
      <c r="E33" s="4">
        <v>132</v>
      </c>
      <c r="F33" s="90"/>
    </row>
    <row r="34" spans="1:6">
      <c r="A34" s="89"/>
      <c r="B34" s="90"/>
      <c r="C34" s="90"/>
      <c r="D34" s="4" t="s">
        <v>30</v>
      </c>
      <c r="E34" s="4">
        <v>80</v>
      </c>
      <c r="F34" s="90"/>
    </row>
    <row r="35" spans="1:6">
      <c r="A35" s="89"/>
      <c r="B35" s="110"/>
      <c r="C35" s="111"/>
      <c r="D35" s="4" t="s">
        <v>33</v>
      </c>
      <c r="E35" s="4">
        <v>91</v>
      </c>
      <c r="F35" s="90"/>
    </row>
    <row r="36" spans="1:6">
      <c r="A36" s="89"/>
      <c r="B36" s="107"/>
      <c r="C36" s="108"/>
      <c r="D36" s="4" t="s">
        <v>32</v>
      </c>
      <c r="E36" s="4">
        <v>74</v>
      </c>
      <c r="F36" s="90"/>
    </row>
    <row r="37" spans="1:6">
      <c r="A37" s="44" t="s">
        <v>187</v>
      </c>
      <c r="B37" s="4">
        <v>98</v>
      </c>
      <c r="C37" s="4">
        <v>1</v>
      </c>
      <c r="D37" s="4" t="s">
        <v>36</v>
      </c>
      <c r="E37" s="4">
        <v>98</v>
      </c>
      <c r="F37" s="4" t="s">
        <v>188</v>
      </c>
    </row>
    <row r="38" spans="1:6" ht="12.75" customHeight="1">
      <c r="A38" s="6"/>
      <c r="B38" s="6"/>
      <c r="C38" s="6"/>
      <c r="D38" s="6" t="s">
        <v>35</v>
      </c>
      <c r="E38" s="4"/>
      <c r="F38" s="4"/>
    </row>
    <row r="39" spans="1:6" ht="12.75" customHeight="1">
      <c r="A39" s="6"/>
      <c r="B39" s="6"/>
      <c r="C39" s="6"/>
      <c r="D39" s="6"/>
      <c r="E39" s="4"/>
      <c r="F39" s="4"/>
    </row>
    <row r="40" spans="1:6" ht="12.75" customHeight="1">
      <c r="A40" s="109" t="s">
        <v>189</v>
      </c>
      <c r="B40" s="109"/>
      <c r="C40" s="109"/>
      <c r="D40" s="109"/>
      <c r="E40" s="4"/>
      <c r="F40" s="4"/>
    </row>
    <row r="41" spans="1:6">
      <c r="A41" s="117" t="s">
        <v>190</v>
      </c>
      <c r="B41" s="117"/>
      <c r="C41" s="117"/>
      <c r="D41" s="117"/>
      <c r="E41" s="4"/>
      <c r="F41" s="4"/>
    </row>
  </sheetData>
  <mergeCells count="29">
    <mergeCell ref="A41:D41"/>
    <mergeCell ref="B32:B34"/>
    <mergeCell ref="C32:C34"/>
    <mergeCell ref="F29:F30"/>
    <mergeCell ref="F32:F36"/>
    <mergeCell ref="B29:B30"/>
    <mergeCell ref="C29:C30"/>
    <mergeCell ref="A32:A36"/>
    <mergeCell ref="A40:D40"/>
    <mergeCell ref="F19:F28"/>
    <mergeCell ref="A19:A28"/>
    <mergeCell ref="B19:B28"/>
    <mergeCell ref="C19:C28"/>
    <mergeCell ref="F6:F8"/>
    <mergeCell ref="F15:F18"/>
    <mergeCell ref="A9:A14"/>
    <mergeCell ref="B9:B14"/>
    <mergeCell ref="C9:C14"/>
    <mergeCell ref="F9:F14"/>
    <mergeCell ref="A1:C1"/>
    <mergeCell ref="B35:C36"/>
    <mergeCell ref="D5:E5"/>
    <mergeCell ref="A6:A8"/>
    <mergeCell ref="B6:B8"/>
    <mergeCell ref="C6:C8"/>
    <mergeCell ref="A29:A30"/>
    <mergeCell ref="A15:A18"/>
    <mergeCell ref="B15:B18"/>
    <mergeCell ref="C15:C18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4294967293" r:id="rId1"/>
  <headerFooter alignWithMargins="0">
    <oddHeader>&amp;C&amp;"Arial CE,Pogrubiony"&amp;11Zestawienie powierzchni do sprzątania&amp;R&amp;"Arial CE,Pogrubiony"Załącznik A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Zestawienie</vt:lpstr>
      <vt:lpstr>Krzemieniecka</vt:lpstr>
      <vt:lpstr>P102</vt:lpstr>
      <vt:lpstr>P104-6</vt:lpstr>
      <vt:lpstr>P108</vt:lpstr>
      <vt:lpstr>P110</vt:lpstr>
      <vt:lpstr>P113</vt:lpstr>
      <vt:lpstr>P115</vt:lpstr>
      <vt:lpstr>P153(A)</vt:lpstr>
      <vt:lpstr>P153(B)</vt:lpstr>
      <vt:lpstr>P 171</vt:lpstr>
      <vt:lpstr>P175</vt:lpstr>
      <vt:lpstr>Pabianicka</vt:lpstr>
      <vt:lpstr>Piłsudskiego</vt:lpstr>
      <vt:lpstr>Politechniki</vt:lpstr>
      <vt:lpstr>Sienkiewicza</vt:lpstr>
      <vt:lpstr>Skorupki</vt:lpstr>
      <vt:lpstr>Smugowa</vt:lpstr>
      <vt:lpstr>Urzędnicza</vt:lpstr>
      <vt:lpstr>Wierzbowa</vt:lpstr>
      <vt:lpstr>Wileńska</vt:lpstr>
      <vt:lpstr>Zachodnia</vt:lpstr>
      <vt:lpstr>Zgierska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Balcerak</dc:creator>
  <cp:lastModifiedBy>Agnieszka Balcerak</cp:lastModifiedBy>
  <cp:lastPrinted>2017-02-22T11:28:24Z</cp:lastPrinted>
  <dcterms:created xsi:type="dcterms:W3CDTF">2011-02-03T22:05:38Z</dcterms:created>
  <dcterms:modified xsi:type="dcterms:W3CDTF">2017-03-10T13:43:47Z</dcterms:modified>
</cp:coreProperties>
</file>