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iasto\silos\BBI\BBI-I\Viola\AAAAAAAABIP\Projekty uchwał\"/>
    </mc:Choice>
  </mc:AlternateContent>
  <bookViews>
    <workbookView xWindow="-105" yWindow="-105" windowWidth="23250" windowHeight="12450"/>
  </bookViews>
  <sheets>
    <sheet name="Nasza tabelka" sheetId="1" r:id="rId1"/>
  </sheets>
  <definedNames>
    <definedName name="_Toc5717819" localSheetId="0">'Nasza tabelka'!$A$66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" i="1" l="1"/>
  <c r="G119" i="1"/>
  <c r="E120" i="1"/>
  <c r="D120" i="1"/>
  <c r="C120" i="1"/>
  <c r="G76" i="1"/>
  <c r="G177" i="1" l="1"/>
  <c r="E175" i="1"/>
  <c r="D175" i="1"/>
  <c r="C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F155" i="1"/>
  <c r="G155" i="1" s="1"/>
  <c r="G154" i="1"/>
  <c r="G153" i="1"/>
  <c r="G152" i="1"/>
  <c r="G151" i="1"/>
  <c r="G150" i="1"/>
  <c r="G149" i="1"/>
  <c r="G148" i="1"/>
  <c r="F146" i="1"/>
  <c r="E146" i="1"/>
  <c r="D146" i="1"/>
  <c r="C146" i="1"/>
  <c r="G145" i="1"/>
  <c r="G144" i="1"/>
  <c r="G143" i="1"/>
  <c r="G142" i="1"/>
  <c r="G141" i="1"/>
  <c r="G140" i="1"/>
  <c r="G139" i="1"/>
  <c r="F137" i="1"/>
  <c r="D137" i="1"/>
  <c r="C137" i="1"/>
  <c r="E136" i="1"/>
  <c r="G136" i="1" s="1"/>
  <c r="G137" i="1" s="1"/>
  <c r="F135" i="1"/>
  <c r="E135" i="1"/>
  <c r="D135" i="1"/>
  <c r="C135" i="1"/>
  <c r="G134" i="1"/>
  <c r="G133" i="1"/>
  <c r="G132" i="1"/>
  <c r="F131" i="1"/>
  <c r="E131" i="1"/>
  <c r="D131" i="1"/>
  <c r="C131" i="1"/>
  <c r="G130" i="1"/>
  <c r="G129" i="1"/>
  <c r="G128" i="1"/>
  <c r="G127" i="1"/>
  <c r="G126" i="1"/>
  <c r="F125" i="1"/>
  <c r="E125" i="1"/>
  <c r="D125" i="1"/>
  <c r="C125" i="1"/>
  <c r="G124" i="1"/>
  <c r="G123" i="1"/>
  <c r="G122" i="1"/>
  <c r="G118" i="1"/>
  <c r="G117" i="1"/>
  <c r="G116" i="1"/>
  <c r="G115" i="1"/>
  <c r="G114" i="1"/>
  <c r="G113" i="1"/>
  <c r="G112" i="1"/>
  <c r="F110" i="1"/>
  <c r="E110" i="1"/>
  <c r="D110" i="1"/>
  <c r="C110" i="1"/>
  <c r="G109" i="1"/>
  <c r="G110" i="1" s="1"/>
  <c r="F107" i="1"/>
  <c r="E107" i="1"/>
  <c r="D107" i="1"/>
  <c r="C107" i="1"/>
  <c r="G106" i="1"/>
  <c r="G105" i="1"/>
  <c r="G104" i="1"/>
  <c r="G103" i="1"/>
  <c r="G102" i="1"/>
  <c r="F101" i="1"/>
  <c r="E101" i="1"/>
  <c r="D101" i="1"/>
  <c r="C101" i="1"/>
  <c r="G100" i="1"/>
  <c r="G101" i="1" s="1"/>
  <c r="F98" i="1"/>
  <c r="E98" i="1"/>
  <c r="D98" i="1"/>
  <c r="C98" i="1"/>
  <c r="G97" i="1"/>
  <c r="G96" i="1"/>
  <c r="G95" i="1"/>
  <c r="G94" i="1"/>
  <c r="G93" i="1"/>
  <c r="G92" i="1"/>
  <c r="F90" i="1"/>
  <c r="E90" i="1"/>
  <c r="D90" i="1"/>
  <c r="C90" i="1"/>
  <c r="G89" i="1"/>
  <c r="G88" i="1"/>
  <c r="G87" i="1"/>
  <c r="G86" i="1"/>
  <c r="F85" i="1"/>
  <c r="E85" i="1"/>
  <c r="D85" i="1"/>
  <c r="C85" i="1"/>
  <c r="G84" i="1"/>
  <c r="G83" i="1"/>
  <c r="G82" i="1"/>
  <c r="F81" i="1"/>
  <c r="E81" i="1"/>
  <c r="D81" i="1"/>
  <c r="C81" i="1"/>
  <c r="G80" i="1"/>
  <c r="G79" i="1"/>
  <c r="F78" i="1"/>
  <c r="E78" i="1"/>
  <c r="D78" i="1"/>
  <c r="C78" i="1"/>
  <c r="G77" i="1"/>
  <c r="G75" i="1"/>
  <c r="G74" i="1"/>
  <c r="G72" i="1"/>
  <c r="G71" i="1"/>
  <c r="G70" i="1"/>
  <c r="G69" i="1"/>
  <c r="G68" i="1"/>
  <c r="G67" i="1"/>
  <c r="F65" i="1"/>
  <c r="E65" i="1"/>
  <c r="D65" i="1"/>
  <c r="C65" i="1"/>
  <c r="G64" i="1"/>
  <c r="G65" i="1" s="1"/>
  <c r="F62" i="1"/>
  <c r="E62" i="1"/>
  <c r="D62" i="1"/>
  <c r="C62" i="1"/>
  <c r="G61" i="1"/>
  <c r="G62" i="1" s="1"/>
  <c r="F59" i="1"/>
  <c r="E59" i="1"/>
  <c r="D59" i="1"/>
  <c r="C59" i="1"/>
  <c r="G58" i="1"/>
  <c r="G57" i="1"/>
  <c r="G56" i="1"/>
  <c r="F54" i="1"/>
  <c r="E54" i="1"/>
  <c r="D54" i="1"/>
  <c r="C54" i="1"/>
  <c r="G53" i="1"/>
  <c r="G52" i="1"/>
  <c r="G54" i="1" s="1"/>
  <c r="F51" i="1"/>
  <c r="E51" i="1"/>
  <c r="D51" i="1"/>
  <c r="C51" i="1"/>
  <c r="G50" i="1"/>
  <c r="G49" i="1"/>
  <c r="F46" i="1"/>
  <c r="E46" i="1"/>
  <c r="D46" i="1"/>
  <c r="C46" i="1"/>
  <c r="G45" i="1"/>
  <c r="G46" i="1" s="1"/>
  <c r="F43" i="1"/>
  <c r="E43" i="1"/>
  <c r="D43" i="1"/>
  <c r="C43" i="1"/>
  <c r="G42" i="1"/>
  <c r="G41" i="1"/>
  <c r="F39" i="1"/>
  <c r="E39" i="1"/>
  <c r="D39" i="1"/>
  <c r="C39" i="1"/>
  <c r="G38" i="1"/>
  <c r="G37" i="1"/>
  <c r="G36" i="1"/>
  <c r="G35" i="1"/>
  <c r="G34" i="1"/>
  <c r="G33" i="1"/>
  <c r="G32" i="1"/>
  <c r="F31" i="1"/>
  <c r="E31" i="1"/>
  <c r="D31" i="1"/>
  <c r="C31" i="1"/>
  <c r="G30" i="1"/>
  <c r="G29" i="1"/>
  <c r="G28" i="1"/>
  <c r="G27" i="1"/>
  <c r="G26" i="1"/>
  <c r="G25" i="1"/>
  <c r="F24" i="1"/>
  <c r="E24" i="1"/>
  <c r="D24" i="1"/>
  <c r="C24" i="1"/>
  <c r="G23" i="1"/>
  <c r="G22" i="1"/>
  <c r="G21" i="1"/>
  <c r="G20" i="1"/>
  <c r="G19" i="1"/>
  <c r="G18" i="1"/>
  <c r="G17" i="1"/>
  <c r="F15" i="1"/>
  <c r="E15" i="1"/>
  <c r="D15" i="1"/>
  <c r="C15" i="1"/>
  <c r="G14" i="1"/>
  <c r="G13" i="1"/>
  <c r="G12" i="1"/>
  <c r="G11" i="1"/>
  <c r="G10" i="1"/>
  <c r="F9" i="1"/>
  <c r="E9" i="1"/>
  <c r="D9" i="1"/>
  <c r="C9" i="1"/>
  <c r="G8" i="1"/>
  <c r="G7" i="1"/>
  <c r="G6" i="1"/>
  <c r="G5" i="1"/>
  <c r="G4" i="1"/>
  <c r="G125" i="1" l="1"/>
  <c r="G120" i="1"/>
  <c r="C178" i="1"/>
  <c r="D178" i="1"/>
  <c r="G43" i="1"/>
  <c r="G59" i="1"/>
  <c r="G107" i="1"/>
  <c r="G146" i="1"/>
  <c r="G131" i="1"/>
  <c r="G24" i="1"/>
  <c r="E137" i="1"/>
  <c r="E178" i="1" s="1"/>
  <c r="G98" i="1"/>
  <c r="G85" i="1"/>
  <c r="G135" i="1"/>
  <c r="G9" i="1"/>
  <c r="G90" i="1"/>
  <c r="G78" i="1"/>
  <c r="G51" i="1"/>
  <c r="G15" i="1"/>
  <c r="G39" i="1"/>
  <c r="G81" i="1"/>
  <c r="G31" i="1"/>
  <c r="G175" i="1"/>
  <c r="F175" i="1"/>
  <c r="F178" i="1" s="1"/>
  <c r="G178" i="1" l="1"/>
  <c r="F179" i="1"/>
</calcChain>
</file>

<file path=xl/sharedStrings.xml><?xml version="1.0" encoding="utf-8"?>
<sst xmlns="http://schemas.openxmlformats.org/spreadsheetml/2006/main" count="422" uniqueCount="393">
  <si>
    <t>L.p</t>
  </si>
  <si>
    <t>Rodzaj zadania nazwa zadania</t>
  </si>
  <si>
    <t>Zadania zlecone gminie</t>
  </si>
  <si>
    <t>Zadania własne gminy</t>
  </si>
  <si>
    <t>Zadania zlecone powiatowi</t>
  </si>
  <si>
    <t>Zadania własne powiatu</t>
  </si>
  <si>
    <t>OGÓŁEM</t>
  </si>
  <si>
    <t>UWAGI</t>
  </si>
  <si>
    <t>I. ŚWIADCZENIA NA ZASPOKOJENIE PODSTAWOWYCH POTRZEB ŻYCIOWYCH MIESZKAŃCÓW MIASTA</t>
  </si>
  <si>
    <t>1.</t>
  </si>
  <si>
    <t>Zasiłki (stałe, okresowe, celowe, składki na ubezpieczenie zdrowotne)</t>
  </si>
  <si>
    <t>R 85213 000282-001</t>
  </si>
  <si>
    <t>2.</t>
  </si>
  <si>
    <t>R 85213 000397-003</t>
  </si>
  <si>
    <t>3.</t>
  </si>
  <si>
    <t>R 85214 000406-002</t>
  </si>
  <si>
    <t>4.</t>
  </si>
  <si>
    <t>R 85214 000406-001</t>
  </si>
  <si>
    <t>5.</t>
  </si>
  <si>
    <t>R 85216 000406-003</t>
  </si>
  <si>
    <t>Razem</t>
  </si>
  <si>
    <t>6.</t>
  </si>
  <si>
    <t>Wieloletni rządowy program "Posiłek w szkole i w domu" na lata 2019 - 2023</t>
  </si>
  <si>
    <t>R 85230 000345-003</t>
  </si>
  <si>
    <t>7.</t>
  </si>
  <si>
    <t>Dożywianie dzieci w szkołach</t>
  </si>
  <si>
    <t>R 85295 000068-001</t>
  </si>
  <si>
    <t>8.</t>
  </si>
  <si>
    <t>Miejski Program Profilaktyki i Rozwiązywania Problemów Alkoholowych - prowadzenie taniego żywienia dla dzieci z rodzin dotkniętych problemem alkoholowym</t>
  </si>
  <si>
    <t>R 85154 001590-008</t>
  </si>
  <si>
    <t>9.</t>
  </si>
  <si>
    <t>Wynagrodzenie dla kuratorów</t>
  </si>
  <si>
    <t>R 85295 000394-001</t>
  </si>
  <si>
    <t>10.</t>
  </si>
  <si>
    <t>Wynagrodzenie dla opiekunów prawnych</t>
  </si>
  <si>
    <t>R 85219 000393-001</t>
  </si>
  <si>
    <t>II. POMOC OSOBOM STARSZYM I NIEPEŁNOSPRAWNYM</t>
  </si>
  <si>
    <t>11.</t>
  </si>
  <si>
    <t>Usługi opiekuńcze i specjalistyczne usługi opiekuńcze</t>
  </si>
  <si>
    <t>R 85228 000332-005</t>
  </si>
  <si>
    <t>12.</t>
  </si>
  <si>
    <t>Świadczenie usług opiekuńczych w rodzinnym domu pomocy</t>
  </si>
  <si>
    <t>R 85228 000332-003,    000332-002</t>
  </si>
  <si>
    <t>13.</t>
  </si>
  <si>
    <t>Zapewnienie bezpieczeństwa przeciwpożarowego w Środowiskowym Domu Samopomocy prowadzonym przez Polskie Stowarzyszenie na rzecz Osób z Niepełnosprawnością Intelektualną Koło w Łodzi</t>
  </si>
  <si>
    <t>R. 85203 001234-004</t>
  </si>
  <si>
    <t>14.</t>
  </si>
  <si>
    <t>Domy Dziennego Pobytu</t>
  </si>
  <si>
    <t>R 85203 000063-001            R 85203 000063-002</t>
  </si>
  <si>
    <t>15.</t>
  </si>
  <si>
    <t>R 85203 001350-016</t>
  </si>
  <si>
    <t>16.</t>
  </si>
  <si>
    <t>R 85203 000062-001            R 85203 000062-002</t>
  </si>
  <si>
    <t>17.</t>
  </si>
  <si>
    <t>Zakupy inwestycyjne w Domach Dziennego Pobytu</t>
  </si>
  <si>
    <t>R 85203 000574-001</t>
  </si>
  <si>
    <t>18.</t>
  </si>
  <si>
    <t>Dzienny Dom „Senior +” - dotacja</t>
  </si>
  <si>
    <t xml:space="preserve">R 85295 0000772-002        </t>
  </si>
  <si>
    <t>19.</t>
  </si>
  <si>
    <t>Domy pomocy społecznej</t>
  </si>
  <si>
    <t>R 85202 000252-001</t>
  </si>
  <si>
    <t>20.</t>
  </si>
  <si>
    <t>Rodzinny dom pomocy</t>
  </si>
  <si>
    <t>R 85228 000271-001</t>
  </si>
  <si>
    <t>21.</t>
  </si>
  <si>
    <t>Koszty uczestnictwa
w Warsztatach Terapii Zajęciowej</t>
  </si>
  <si>
    <t>R 85311 000301-001</t>
  </si>
  <si>
    <t>22.</t>
  </si>
  <si>
    <t>Sfinansowanie przez Powiat Łódź kosztów uczestnictwa mieszkańców Łodzi w Warsztatach Terapii Zajęciowej położonych na terenie innego powiatu niż powiat Łódź</t>
  </si>
  <si>
    <t>R 85311 000281-001</t>
  </si>
  <si>
    <t>23.</t>
  </si>
  <si>
    <t>Środki przeznaczone na sfinansowanie kosztów uczestnictwa mieszkańców innego powiatu niż Powiat Łódź w Warsztatach Terapii Zajęciowej położonych na terenie Łodzi</t>
  </si>
  <si>
    <t>R 85311 000281-002</t>
  </si>
  <si>
    <t>24.</t>
  </si>
  <si>
    <t>Koszty obsługi programu "Aktywny samorząd"</t>
  </si>
  <si>
    <t>R 85219 000097-001</t>
  </si>
  <si>
    <t>25.</t>
  </si>
  <si>
    <t>Koszty obsługi programu wyrównywania róznic między regionami III</t>
  </si>
  <si>
    <t>R 85219 000098-001</t>
  </si>
  <si>
    <t>26.</t>
  </si>
  <si>
    <t>Koszty obsługi Programu "Opieka wytchnieniowa"</t>
  </si>
  <si>
    <t>R 85295 000098-003</t>
  </si>
  <si>
    <t>27.</t>
  </si>
  <si>
    <t>Rezalizacja Programu Wspieraj Seniora - Solidarnosciowy Korpus Wsparcia Seniorów</t>
  </si>
  <si>
    <t>R 85295 001504-005</t>
  </si>
  <si>
    <t>28.</t>
  </si>
  <si>
    <t>Koszty obsługi Programu "Asystent Osobisty Osoby Niepełnosprawnej"</t>
  </si>
  <si>
    <t>R 85395 000098-004</t>
  </si>
  <si>
    <t>29.</t>
  </si>
  <si>
    <t>Miejski Zespół do Spraw Orzekania o Niepełnosprawności</t>
  </si>
  <si>
    <t>R 85321 001191-001            R 85321 001191-002</t>
  </si>
  <si>
    <t>30.</t>
  </si>
  <si>
    <t>Zakup usług pocztowych</t>
  </si>
  <si>
    <t>R 85321 001350-014</t>
  </si>
  <si>
    <t>III. POMOC OSOBOM Z ZABURZENIAMI PSYCHICZNYMI I ICH RODZINOM</t>
  </si>
  <si>
    <t>31.</t>
  </si>
  <si>
    <t>Dzienne domy pomocy 
dla osób niepełnosprawnych</t>
  </si>
  <si>
    <t>R 85203 000064-001            R 85203 000064-002</t>
  </si>
  <si>
    <t>32.</t>
  </si>
  <si>
    <t>Środki przeznaczone na pokrywanie wydatków z tytułu pobytu mieszkańców innej Gminy niż Gmina Łódź w Domu dziennego pobytu dla osób niepełnosprawnych</t>
  </si>
  <si>
    <t>R 85203 000300-001           R 85203 000300-002</t>
  </si>
  <si>
    <t>IV. POMOC OSOBOM BEZDOMNYM</t>
  </si>
  <si>
    <t>33.</t>
  </si>
  <si>
    <t>Schronisko dla Bezdomnych Kobiet</t>
  </si>
  <si>
    <t>R 85203 000280-001             R 85203 000280-002</t>
  </si>
  <si>
    <t>VI. POMOC OSOBOM I RODZINOM, W KTÓRYCH WYSTĘPUJE PROBLEM UZALEŻNIENIA OD ŚRODKÓW PSYCHOAKTYWNYCH (środki w budżecie WZiSS)</t>
  </si>
  <si>
    <t>VII. POMOC DLA OSÓB USAMODZIELNIANYCH W ZAKRESIE ZADAŃ WYNIKAJĄCYCH Z USTAWY O POMOCY SPOŁECZNEJ</t>
  </si>
  <si>
    <t>34.</t>
  </si>
  <si>
    <t>Pomoc pieniężna
na usamodzielnienie
i kontynuowanie nauki</t>
  </si>
  <si>
    <t>R 85510  000145-001</t>
  </si>
  <si>
    <t>35.</t>
  </si>
  <si>
    <t>Pomoc na zagospodarowanie w formie rzeczowej</t>
  </si>
  <si>
    <t>R 85510  000144-001</t>
  </si>
  <si>
    <t>36.</t>
  </si>
  <si>
    <t>Gminny Program Przeciwdziałania Przemocy w Rodzinie - koordynowanie działań Zespołu Interdyscyplinarnego</t>
  </si>
  <si>
    <t>R 85205  000249-003</t>
  </si>
  <si>
    <t>37.</t>
  </si>
  <si>
    <t>Gminny Program Przeciwdziałania Przemocy w Rodzinie-szkolenie członków zespołów interdyscyplinarnych</t>
  </si>
  <si>
    <t>R 85205  000249-004</t>
  </si>
  <si>
    <t>IX. POMOC MIGRANTOM</t>
  </si>
  <si>
    <t>38.</t>
  </si>
  <si>
    <t>Pomoc z tytułu Karty Polaka</t>
  </si>
  <si>
    <t>R 85395 000397-008</t>
  </si>
  <si>
    <t>39.</t>
  </si>
  <si>
    <t>Pomoc dla cudzoziemców</t>
  </si>
  <si>
    <t>R 85231 000087-001</t>
  </si>
  <si>
    <t>40.</t>
  </si>
  <si>
    <t xml:space="preserve">Pomoc Repatriantom </t>
  </si>
  <si>
    <t>R 85334 000397-004</t>
  </si>
  <si>
    <t>X. POTWIERDZANIE PRAWA DO ŚWIADCZEŃ OPIEKI ZDROWOTNEJ OSOBOM INNYM NIŻ UBEZPIECZENI</t>
  </si>
  <si>
    <t>41.</t>
  </si>
  <si>
    <t>Koszty wydawania decyzji</t>
  </si>
  <si>
    <t>R 85195 000397-101</t>
  </si>
  <si>
    <t>XI. WSPIERANIE RODZINY</t>
  </si>
  <si>
    <t>42.</t>
  </si>
  <si>
    <t>Wspieranie rodziny przez asystentów rodziny oraz pomoc psychologiczno-pedagogiczna</t>
  </si>
  <si>
    <t>R 85504 000346-001             R 85504 000346-002</t>
  </si>
  <si>
    <t>XII. PIECZA ZASTĘPCZA</t>
  </si>
  <si>
    <t>43.</t>
  </si>
  <si>
    <t>Środki przeznaczone na pokrywanie wydatków na dziecko mieszkańca innego powiatu niż Powiat Łódź umieszczone w rodzinnych formach pieczy zastępczej na terenie Łodzi</t>
  </si>
  <si>
    <t>R 85508 000273-003</t>
  </si>
  <si>
    <t>R 85508 000285-001</t>
  </si>
  <si>
    <t>R 85508 000283-001</t>
  </si>
  <si>
    <t>R 85508 000284-001</t>
  </si>
  <si>
    <t>Rodziny zastępcze</t>
  </si>
  <si>
    <t>R 85508 000273-001</t>
  </si>
  <si>
    <t>R 85508 000286-001</t>
  </si>
  <si>
    <t>R 85508 000273-004</t>
  </si>
  <si>
    <t>Środki przeznaczone na pokrywanie procentowego udziału gminy w wydatkach na dziecko mieszkańca Łodzi umieszczone w rodzinie zastępczej zamieszkałej na terenie innego powiatu niż Łódź</t>
  </si>
  <si>
    <t>R 85508 000273-005</t>
  </si>
  <si>
    <t>R 85508 000397-091</t>
  </si>
  <si>
    <t>R 85508 001536-004</t>
  </si>
  <si>
    <t>44.</t>
  </si>
  <si>
    <t>Interwencyjny ośrodek preadopcyjny</t>
  </si>
  <si>
    <t>R 85509 001508-002</t>
  </si>
  <si>
    <t>45.</t>
  </si>
  <si>
    <t>Dodatek wychowawczy – rodziny zastępcze, rodzinne domy dziecka, rodziny pomocowe</t>
  </si>
  <si>
    <t>R 85508 000273-002</t>
  </si>
  <si>
    <t>46.</t>
  </si>
  <si>
    <t>Środki przekazywane  na pokrycie kosztów utrzymania wychowanków placówek opiekuńczo - wychowawczych</t>
  </si>
  <si>
    <t>R 85510 000298-003</t>
  </si>
  <si>
    <t>47.</t>
  </si>
  <si>
    <t>R 85510 000298-002</t>
  </si>
  <si>
    <t>48.</t>
  </si>
  <si>
    <t>R 85510 000298-001</t>
  </si>
  <si>
    <t>49.</t>
  </si>
  <si>
    <t>Opłaty za pobyt dziecka w placówkach leczniczych, o których mowa w art. 18 ustawy o świadczeniach opieki zdrowotnej finansowanych ze środków publicznych</t>
  </si>
  <si>
    <t>R 85295 000129-001</t>
  </si>
  <si>
    <t>50.</t>
  </si>
  <si>
    <t>Placówki opiekuńczo-wychowawcze</t>
  </si>
  <si>
    <t>R 85510 000136-001              R 85510 000136-002</t>
  </si>
  <si>
    <t>51.</t>
  </si>
  <si>
    <t>Środki przeznaczone na realizację zadań wykonywanych na podstawie ustawy z dnia 9 czerwca 2011 roku o wspieraniu rodziny i systemie pieczy zastępczej</t>
  </si>
  <si>
    <t>R 85510 000715-001</t>
  </si>
  <si>
    <t>52.</t>
  </si>
  <si>
    <t>Środki na finasowenie pobytu dzieci cudzoziemskich przebywających w instytucjonalnej pieczy zastępczej</t>
  </si>
  <si>
    <t>R 85509 000397-092</t>
  </si>
  <si>
    <t>XIII. OSOBY USAMODZIELNIANE OPUSZCZAJĄCE RODZINY ZASTĘPCZE I PLACÓWKI OPIEKUŃCZO-WYCHOWAWCZE</t>
  </si>
  <si>
    <t>53.</t>
  </si>
  <si>
    <t>R 85508 000143-001</t>
  </si>
  <si>
    <t>54.</t>
  </si>
  <si>
    <t>R 85508 000140-001</t>
  </si>
  <si>
    <t>55.</t>
  </si>
  <si>
    <t>R 85508 000141-001</t>
  </si>
  <si>
    <t>56.</t>
  </si>
  <si>
    <t>R 85508 000142-001</t>
  </si>
  <si>
    <t>57.</t>
  </si>
  <si>
    <t>R 85510 000139-001</t>
  </si>
  <si>
    <t>58.</t>
  </si>
  <si>
    <t>R 85510 000139-002</t>
  </si>
  <si>
    <t>XIV. DZIAŁANIA NA RZECZ WŁĄCZENIA SPOŁECZNEGO</t>
  </si>
  <si>
    <t>59.</t>
  </si>
  <si>
    <t>Aktywizacja zawodowa osób uzależnionych od alkoholu</t>
  </si>
  <si>
    <t>R 85154 001590-007</t>
  </si>
  <si>
    <t>60.</t>
  </si>
  <si>
    <t>Projekt „Furtka do aktywizacji”</t>
  </si>
  <si>
    <t>R 85295 001437-012</t>
  </si>
  <si>
    <t>61.</t>
  </si>
  <si>
    <t>Projekt "U siebie" Usługi opiekuńcze w miejscu zamieszkania dla niesamodzielnych mieszkańców Łodzi</t>
  </si>
  <si>
    <t>R 85295 001437-016</t>
  </si>
  <si>
    <t>62.</t>
  </si>
  <si>
    <t>Projekt "Dobry początek"</t>
  </si>
  <si>
    <t>R 85295 001437-004</t>
  </si>
  <si>
    <t>63.</t>
  </si>
  <si>
    <t>Projekt "Aktywizacja społeczno-zawodowa mieszkańców obszaru rewitalizacyjnego miasta Łodzi”</t>
  </si>
  <si>
    <t>R 85295 001437-015</t>
  </si>
  <si>
    <t>64.</t>
  </si>
  <si>
    <t>Projekt: „Rodzina jest dla dzieci"</t>
  </si>
  <si>
    <t>R 85295 001437-013</t>
  </si>
  <si>
    <t>XV.  ZADANIA REALIZOWANE W RAMACH BUDŻETU OBYWATELSKIEGO  ORAZ ZADANIA ZGŁOSZONE PRZEZ JEDNOSTKI 
POMOCNICZE MIASTA ŁODZI</t>
  </si>
  <si>
    <t>65.</t>
  </si>
  <si>
    <t>Bezpłatna całodobowa łazienka z pralnią i suszarnią, dla bezdomnych łodzian</t>
  </si>
  <si>
    <t>R 85203 001502-089</t>
  </si>
  <si>
    <t>XVII. WYDATKI NA UTRZYMANIE OŚRODKA</t>
  </si>
  <si>
    <t>66.</t>
  </si>
  <si>
    <t>Koszty utrzymania Ośrodka Pomocy Społecznej</t>
  </si>
  <si>
    <t>R 85219 000119-001            R 85219 000119-002</t>
  </si>
  <si>
    <t>67.</t>
  </si>
  <si>
    <t>R 85219 000221-001             R 85219 000221-002</t>
  </si>
  <si>
    <t>68.</t>
  </si>
  <si>
    <t>R 85219 000058-002</t>
  </si>
  <si>
    <t>69.</t>
  </si>
  <si>
    <t>R 85219 001536-001</t>
  </si>
  <si>
    <t>70.</t>
  </si>
  <si>
    <t>R 85219 001350-014</t>
  </si>
  <si>
    <t>71.</t>
  </si>
  <si>
    <t>R 85219 001350-016</t>
  </si>
  <si>
    <t>72.</t>
  </si>
  <si>
    <t>R 85219 001350-028</t>
  </si>
  <si>
    <t>XVIII. POMOC OBYWATELOM UKRAINY W ZWIĄZKU Z KONFLIKTEM ZBROJNYM NA TERYTORIUM TEGO KRAJU</t>
  </si>
  <si>
    <t>73.</t>
  </si>
  <si>
    <t>Świadczenia pieniężne (40 zł)</t>
  </si>
  <si>
    <t>R 85395 001568-015</t>
  </si>
  <si>
    <t>74.</t>
  </si>
  <si>
    <t>Zapewnienie posiłku dla dzieci i młodzieży</t>
  </si>
  <si>
    <t>R 85395 001568-016</t>
  </si>
  <si>
    <t>75.</t>
  </si>
  <si>
    <t>Jednorazowe świadczenia pieniężne (300 zł)</t>
  </si>
  <si>
    <t>R 85395 001568-017</t>
  </si>
  <si>
    <t>76.</t>
  </si>
  <si>
    <t>Świadczenia z pomocy społecznej – zasiłek stały</t>
  </si>
  <si>
    <t>R 85395 001568-023</t>
  </si>
  <si>
    <t>77.</t>
  </si>
  <si>
    <t>Świadczenia z pomocy społecznej – zasiłek okresowy</t>
  </si>
  <si>
    <t>R 85395 001568-024</t>
  </si>
  <si>
    <t>78.</t>
  </si>
  <si>
    <t>Świadczenia z pomocy społecznej – zasiłki celowe</t>
  </si>
  <si>
    <t>R 85395 001568-090</t>
  </si>
  <si>
    <t>79.</t>
  </si>
  <si>
    <t>Świadczenia z pomocy społecznej - sprawienie pogrzebu</t>
  </si>
  <si>
    <t>R 85395 001568-044</t>
  </si>
  <si>
    <t>80.</t>
  </si>
  <si>
    <t>Świadczenia z pomocy społecznej - pobyt w domu pomocy społecznej</t>
  </si>
  <si>
    <t>R 85395 001568-083</t>
  </si>
  <si>
    <t>81.</t>
  </si>
  <si>
    <t>Finansowanie wydatków związanych z realizacją przez zespoły orzekające o niepełnosprawności</t>
  </si>
  <si>
    <t>R 85395 001568-049</t>
  </si>
  <si>
    <t>82.</t>
  </si>
  <si>
    <t>Wydatki wynikające z umowy nr WBiZK/103/2023 dotyczącej zapewnienia miejsc zakwaterowania oraz wyżywienia dla obywateli Ukrainy</t>
  </si>
  <si>
    <t>R 85395 001568-076</t>
  </si>
  <si>
    <t>83.</t>
  </si>
  <si>
    <t>Wydatki wynikające z umowy nr WBiZK/3/2023 dotyczącej zapewnienia miejsc zakwaterowania oraz wyżywienia dla obywateli Ukrainy</t>
  </si>
  <si>
    <t>Pobyt dzieci - obywateli Ukrainy w polskim systemie pieczy zastępczej</t>
  </si>
  <si>
    <t>R 85595  001568-048</t>
  </si>
  <si>
    <t>XIX. REALIZACJA ZADAŃ WYNIKAJĄCYCH ZE WSPÓŁPRACY Z UNICEF</t>
  </si>
  <si>
    <t>84.</t>
  </si>
  <si>
    <t>Modernizacja i wyposażenie miejsc pracy dla 8 asystentów rodziny, 31 innych specjalistów zajmujących się systemem opieki nad rodziną, psychologów i inspektorów, zapewnienie warunków pracy dla 17 asystentów rodziny</t>
  </si>
  <si>
    <t>R 85395 001571-001</t>
  </si>
  <si>
    <t>85.</t>
  </si>
  <si>
    <t>Rekrutacja i przygotowanie 31 tłumaczy języka ukraińskiego oraz specjalistów w celu pomocy dzieciom i rodzinom z Ukrainy w integracji we wszystkich instytucjach pomocy</t>
  </si>
  <si>
    <t>R 85395 001571-004</t>
  </si>
  <si>
    <t>86.</t>
  </si>
  <si>
    <t>Dzieci mają warunki do zdobywania nauki i uczestniczenia w zajęciach rozwojowych dostosowanych do wieku</t>
  </si>
  <si>
    <t>R 85395 001571-005</t>
  </si>
  <si>
    <t>87.</t>
  </si>
  <si>
    <t>Wspieranie funkcjonowania 15 świetlic środowiskowych dla 600 dzieci uchodźców u dzieci ze społeczności przyjmujących(w tym koszty wynagrodzeń dla specialistów,tłumaczy,materiałów i wyposażenia)</t>
  </si>
  <si>
    <t>R 85395 001571-022</t>
  </si>
  <si>
    <t>88.</t>
  </si>
  <si>
    <t>Wynagrodzenia za obsługę,wsparcię i monitorowanie projektu</t>
  </si>
  <si>
    <t>R 85395 001571-025</t>
  </si>
  <si>
    <t>89.</t>
  </si>
  <si>
    <t>Poprawa pozycji 350 pracowników socjalnych i asystentów rodziny</t>
  </si>
  <si>
    <t>R 85395 001571-026</t>
  </si>
  <si>
    <t>90.</t>
  </si>
  <si>
    <t>Zapewnienie rodzinom z dziećmi z ukrainy, w szczególności mieszkancom Miejskiego Ośrodka Schroniska dla bezdomnych Kobiet przy ul.Gałczyńskiego 7,środka transportu i usług dowozu(minivan)</t>
  </si>
  <si>
    <t>R 85395 001603-003</t>
  </si>
  <si>
    <t>XX. REALIZACJA ZADAŃ  ZLECANYCH ORGANIZACJOM I PODMIOTOM NIEPUBLICZNYM</t>
  </si>
  <si>
    <t>91.</t>
  </si>
  <si>
    <t>Organizowanie i świadczenie usług opiekuńczych, w tym specjalistycznych, w miejscu zamieszkania, z wyłączeniem specjalistycznych usług opiekuńczych dla osób z zaburzeniami psychicznymi</t>
  </si>
  <si>
    <t>R 85154 001590-001</t>
  </si>
  <si>
    <t>92.</t>
  </si>
  <si>
    <t xml:space="preserve">Orgaznizowanie i prowadzenie hosteli dla osób z problemem alhoholowym R </t>
  </si>
  <si>
    <t>R 85154 001590-003</t>
  </si>
  <si>
    <t>93.</t>
  </si>
  <si>
    <t>Wspieranie atrudnienia socjalnego poprzez organizowanie i finansowanie centrum integracji społecznej dla osób uzależnionych od alkoholu</t>
  </si>
  <si>
    <t>R 85154 001590-006</t>
  </si>
  <si>
    <t>94.</t>
  </si>
  <si>
    <t>Udzielanie schronienia , zapewnienie jedzenia oraz niezbędnego ubrania osobom tego pozbawionym</t>
  </si>
  <si>
    <t>R. 85203 001588-006</t>
  </si>
  <si>
    <t>95.</t>
  </si>
  <si>
    <t>Prowadzenie dziennych domów pomocy</t>
  </si>
  <si>
    <t>R. 85203 001588-016</t>
  </si>
  <si>
    <t>96.</t>
  </si>
  <si>
    <t>Prowadzenie domu dziennego pobytu dla osób niepełnosprawnych i osób starszych</t>
  </si>
  <si>
    <t>R. 85203 001588-017</t>
  </si>
  <si>
    <t>97.</t>
  </si>
  <si>
    <t>Realizacja programu osłonowego pn."Świetlica dla osób bezdomnych"</t>
  </si>
  <si>
    <t>R. 85295 001588-009</t>
  </si>
  <si>
    <t>98.</t>
  </si>
  <si>
    <t xml:space="preserve">Prowadzenie domu dla matek z małoletnimi dziećmi i kobiet w ciąży </t>
  </si>
  <si>
    <t>R. 85203 001588-020</t>
  </si>
  <si>
    <t>99.</t>
  </si>
  <si>
    <t>Prowadzenie placówek wsparcia dziennego w formie opiekuńczej (świetlice środowiskowe,ognisko wychowawcze)</t>
  </si>
  <si>
    <t>R 85504 001588-001</t>
  </si>
  <si>
    <t>100.</t>
  </si>
  <si>
    <t>Prowadzenie placówek wsparcia dziennego w formie opiekuńczej "R" w obszarze rewitalizacji (świetlice środowiskowe,ognisko wychowawcze)</t>
  </si>
  <si>
    <t>R 85504 001588-002</t>
  </si>
  <si>
    <t>101.</t>
  </si>
  <si>
    <t xml:space="preserve">Prowadzenie jednostek specialistycznego poradnictwa </t>
  </si>
  <si>
    <t>R 85220 001588-011</t>
  </si>
  <si>
    <t>102.</t>
  </si>
  <si>
    <t>Prowadzenie domów pomocy społecznej</t>
  </si>
  <si>
    <t>R 85202 001588-021</t>
  </si>
  <si>
    <t>103.</t>
  </si>
  <si>
    <t>R 85228 001588-013</t>
  </si>
  <si>
    <t>104.</t>
  </si>
  <si>
    <t>Prowadzenie mieszkań chronionych dla pełnoletnich wychowanków opuszczających formy pieczy zastępczej</t>
  </si>
  <si>
    <t>R 85595 001588-005</t>
  </si>
  <si>
    <t>105.</t>
  </si>
  <si>
    <t>Prowadzenie mieszkań chronionych dla osób z różnymi niepełnosprawnościami</t>
  </si>
  <si>
    <t>R 85220 001588-018</t>
  </si>
  <si>
    <t>106.</t>
  </si>
  <si>
    <t>Prowadzenie mieszkań chronionych dla osób z różnymi niepełnosprawnościami "R"</t>
  </si>
  <si>
    <t>R 85220 001588-019</t>
  </si>
  <si>
    <t>107.</t>
  </si>
  <si>
    <t>Realizacja programu osłonowego pn " Mieszkania wspierane dla osób bezdomnych"</t>
  </si>
  <si>
    <t>R 85295 001588-008</t>
  </si>
  <si>
    <t>108.</t>
  </si>
  <si>
    <t>Organizowanie i prowadzenie placówek wsparcia dziennego w formie opiekuńczej-specialistycznej dla dzieci i młodziezy z rodzin z problemem alkoholowym</t>
  </si>
  <si>
    <t>R 85154 001590-004</t>
  </si>
  <si>
    <t>109.</t>
  </si>
  <si>
    <t>R 85154 001590-005</t>
  </si>
  <si>
    <t>110.</t>
  </si>
  <si>
    <t>Organizowanie i prowadzenie ośrodków rehabilitacyjno-readaptycyjnych (hosteli) dla osób uzależnionych i szkodliwie używających substancje psychoaktywne,które ukończyły program terapeutyczny</t>
  </si>
  <si>
    <t>R 85153 001590-002</t>
  </si>
  <si>
    <t>111.</t>
  </si>
  <si>
    <t>Prowadzenie i rozwój infrastruktury ośrodków wsparcia dla osób z zaburzeniami psychicznymi w formie środowiskowych domów samopomocy</t>
  </si>
  <si>
    <t>R 85203 000397-104</t>
  </si>
  <si>
    <t>112.</t>
  </si>
  <si>
    <t>Prowadzenie i rozwój infrastruktury ośrodków wsparcia dla osób z zaburzeniami psychicznymi w formie klubów samopomocy dla osób z zaburzeniami psychicznymi</t>
  </si>
  <si>
    <t>R 85203 000397-105</t>
  </si>
  <si>
    <t>113.</t>
  </si>
  <si>
    <t>Prowadzenie specjalistycznego ośrodka wsparcia dla ofiar przemocy w rodzinie</t>
  </si>
  <si>
    <t>R 85203 000397-106</t>
  </si>
  <si>
    <t>114.</t>
  </si>
  <si>
    <t>Organizowanie i świadczenie specjalistycznych usług opiekuńczych w miejscu zamieszkania dla osób z zaburzeniami psychicznymi</t>
  </si>
  <si>
    <t>R 85203 000397-103</t>
  </si>
  <si>
    <t>115.</t>
  </si>
  <si>
    <t>R 85295 001588-010</t>
  </si>
  <si>
    <t>117.</t>
  </si>
  <si>
    <t>Bezpłatna całodobowa łazienka z pralnią i suszarnią dla bezdomnych łodzian</t>
  </si>
  <si>
    <t>R 85203 001563-004</t>
  </si>
  <si>
    <t>118.</t>
  </si>
  <si>
    <t>Realizacja programu osłonowego pn. Bezpłatna całodobowa łazienka z pralnią i suszarnią dla bezdomnych łodzian</t>
  </si>
  <si>
    <t>R 85203 001588-027</t>
  </si>
  <si>
    <t>Podnoszenie kwalifikacji pracowników</t>
  </si>
  <si>
    <t>R 85219 001582-001</t>
  </si>
  <si>
    <t>119.</t>
  </si>
  <si>
    <t>Niewłaściwe uznania lub obciążenia rachunku bankowego</t>
  </si>
  <si>
    <t>R. 85219 000700-013</t>
  </si>
  <si>
    <t>OGÓŁEM WYDATKI MIEJSKIEGO OŚRODKA POMOCY SPOŁECZNEJ W ŁODZI</t>
  </si>
  <si>
    <t>Realizacja rządowego programu Asystent Rodziny</t>
  </si>
  <si>
    <t>R 85219 001536-003</t>
  </si>
  <si>
    <t>Wsparcie powiatu w organizacji i tworzeniu rodzinnych form pieczy zastępczej</t>
  </si>
  <si>
    <t>Środki przekazywane na pokrycie kosztów utrzymania wychowanków będących mieszkańcami Powiatu Łódź umieszczonych w placówkach opiekuńczo - wychowawczych działających na terenie innego województwa</t>
  </si>
  <si>
    <t>Środki przekazywane na pokrycie kosztów utrzymania wychowanków będących mieszkańcami Powiatu Łódź umieszczonych w placówkach opiekuńczo - wychowawczych działających na terenie innych powiatów</t>
  </si>
  <si>
    <t>Środki na finansowanie pobytu dzieci cudzoziemskich w rodzinnej pieczy zastępcze</t>
  </si>
  <si>
    <t>Pomoc na usamodzielnienie, kontynuowanie nauki dla pełnoletnich osób opuszczających rodzinne domy dziecka</t>
  </si>
  <si>
    <t>Pomoc na zagospodarowanie dla pełnoletnich osób opuszczających rodziny zastępcze</t>
  </si>
  <si>
    <t>Pomoc na usamodzielnienie, kontynuowanie nauki dla osób pełnoletnich opuszczających rodziny zastępcze</t>
  </si>
  <si>
    <t>Pomoc na zagospodarowanie dla pełnoletnich osób opuszczających rodzinne domy dziecka</t>
  </si>
  <si>
    <t>Pomoc na usamodzielnienie i kontynuowanie nauki dla osób opuszczających po osiągnięciu pełnoletności placówki opiekuńczo-wychowawcze</t>
  </si>
  <si>
    <t>Pomoc na zagospodarowanie dla osób opuszczających po osiągnięciu pełnoletności placówki opiekuńczo-wychowawcze</t>
  </si>
  <si>
    <t>116.</t>
  </si>
  <si>
    <t>120.</t>
  </si>
  <si>
    <t>Prowadzenie ośrodków pomocy społecznej</t>
  </si>
  <si>
    <t>Dodatek do wynagrodzeń oraz dofinansowanie kosztów szkolenia dla pracowników socjalnych</t>
  </si>
  <si>
    <t>Wydział Pieczy Instytucjonalnej i Świadczeń</t>
  </si>
  <si>
    <t>Funkcjonowanie Miejskiego Ośrodka Pomocy Społecznej - zadanie wieloletnie</t>
  </si>
  <si>
    <t>Długoterminowy wynajem pojazdów dla obsługi transportowej miejskich jednostek organizacyjnych</t>
  </si>
  <si>
    <t>Organizowanie i prowadzenie placówek wsparcia dziennego w formie opiekuńczej-specialistycznej dla dzieci i młodziezy z rodzin z problemem alkoholowym R</t>
  </si>
  <si>
    <t>Załącznik – Struktura wydatków Miejskiego Ośrodka Pomocy Społecznej w Łodzi w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</si>
</sst>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* #,##0.00&quot;      &quot;;\-* #,##0.00&quot;      &quot;;* \-#&quot;      &quot;;@\ "/>
    <numFmt numFmtId="165" formatCode="#,##0.00;[Red]#,##0.00"/>
  </numFmts>
  <fonts count="1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11"/>
      <color theme="9" tint="-0.499984740745262"/>
      <name val="Times New Roman"/>
      <family val="1"/>
      <charset val="238"/>
    </font>
    <font>
      <b/>
      <i/>
      <sz val="16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rgb="FFFFD966"/>
        <bgColor rgb="FFF8CBA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8CBAD"/>
        <bgColor rgb="FFFFD966"/>
      </patternFill>
    </fill>
    <fill>
      <patternFill patternType="solid">
        <fgColor theme="0"/>
        <bgColor rgb="FFF8CBAD"/>
      </patternFill>
    </fill>
    <fill>
      <patternFill patternType="solid">
        <fgColor theme="7" tint="0.39997558519241921"/>
        <bgColor rgb="FFF8CBAD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 tint="0.39997558519241921"/>
        <bgColor rgb="FFC0C0C0"/>
      </patternFill>
    </fill>
    <fill>
      <patternFill patternType="solid">
        <fgColor theme="9" tint="0.79998168889431442"/>
        <bgColor rgb="FF3333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1" fillId="0" borderId="0"/>
  </cellStyleXfs>
  <cellXfs count="10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9" fillId="5" borderId="1" xfId="0" applyNumberFormat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/>
    </xf>
    <xf numFmtId="0" fontId="11" fillId="0" borderId="0" xfId="0" applyFont="1"/>
    <xf numFmtId="4" fontId="7" fillId="6" borderId="1" xfId="1" applyNumberFormat="1" applyFont="1" applyFill="1" applyBorder="1" applyAlignment="1">
      <alignment horizontal="center" vertical="center"/>
    </xf>
    <xf numFmtId="4" fontId="7" fillId="7" borderId="1" xfId="1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6" borderId="0" xfId="0" applyFont="1" applyFill="1"/>
    <xf numFmtId="0" fontId="6" fillId="5" borderId="1" xfId="0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 wrapText="1"/>
    </xf>
    <xf numFmtId="0" fontId="10" fillId="5" borderId="1" xfId="1" applyNumberFormat="1" applyFont="1" applyFill="1" applyBorder="1" applyAlignment="1">
      <alignment horizontal="center" vertical="center"/>
    </xf>
    <xf numFmtId="164" fontId="10" fillId="4" borderId="0" xfId="1" applyFont="1" applyFill="1" applyBorder="1" applyAlignment="1" applyProtection="1">
      <alignment vertical="center"/>
    </xf>
    <xf numFmtId="0" fontId="9" fillId="5" borderId="1" xfId="0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/>
    </xf>
    <xf numFmtId="0" fontId="3" fillId="9" borderId="3" xfId="0" applyFont="1" applyFill="1" applyBorder="1"/>
    <xf numFmtId="0" fontId="3" fillId="9" borderId="1" xfId="0" applyFont="1" applyFill="1" applyBorder="1"/>
    <xf numFmtId="4" fontId="8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/>
    </xf>
    <xf numFmtId="4" fontId="6" fillId="7" borderId="1" xfId="0" applyNumberFormat="1" applyFont="1" applyFill="1" applyBorder="1" applyAlignment="1">
      <alignment horizontal="center" vertical="center" wrapText="1"/>
    </xf>
    <xf numFmtId="4" fontId="8" fillId="7" borderId="1" xfId="0" applyNumberFormat="1" applyFont="1" applyFill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7" fillId="6" borderId="1" xfId="1" applyNumberFormat="1" applyFont="1" applyFill="1" applyBorder="1" applyAlignment="1">
      <alignment horizontal="center" vertical="center"/>
    </xf>
    <xf numFmtId="4" fontId="9" fillId="10" borderId="1" xfId="0" applyNumberFormat="1" applyFont="1" applyFill="1" applyBorder="1" applyAlignment="1">
      <alignment horizontal="center" vertical="center" wrapText="1"/>
    </xf>
    <xf numFmtId="4" fontId="6" fillId="11" borderId="1" xfId="0" applyNumberFormat="1" applyFont="1" applyFill="1" applyBorder="1" applyAlignment="1">
      <alignment horizontal="center" vertical="center"/>
    </xf>
    <xf numFmtId="4" fontId="9" fillId="11" borderId="1" xfId="0" applyNumberFormat="1" applyFont="1" applyFill="1" applyBorder="1" applyAlignment="1">
      <alignment horizontal="center" vertical="center" wrapText="1"/>
    </xf>
    <xf numFmtId="165" fontId="9" fillId="11" borderId="1" xfId="0" applyNumberFormat="1" applyFont="1" applyFill="1" applyBorder="1" applyAlignment="1">
      <alignment horizontal="center" vertical="center" wrapText="1"/>
    </xf>
    <xf numFmtId="4" fontId="8" fillId="11" borderId="1" xfId="0" applyNumberFormat="1" applyFont="1" applyFill="1" applyBorder="1" applyAlignment="1">
      <alignment horizontal="center" vertical="center" wrapText="1"/>
    </xf>
    <xf numFmtId="4" fontId="7" fillId="0" borderId="7" xfId="1" applyNumberFormat="1" applyFont="1" applyBorder="1" applyAlignment="1">
      <alignment horizontal="center" vertical="center"/>
    </xf>
    <xf numFmtId="165" fontId="13" fillId="0" borderId="7" xfId="1" applyNumberFormat="1" applyFont="1" applyBorder="1" applyAlignment="1">
      <alignment horizontal="center" vertical="center"/>
    </xf>
    <xf numFmtId="165" fontId="14" fillId="0" borderId="7" xfId="1" applyNumberFormat="1" applyFont="1" applyBorder="1" applyAlignment="1">
      <alignment horizontal="center" vertical="center"/>
    </xf>
    <xf numFmtId="4" fontId="14" fillId="0" borderId="7" xfId="1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4" fontId="10" fillId="0" borderId="11" xfId="0" applyNumberFormat="1" applyFont="1" applyBorder="1" applyAlignment="1">
      <alignment vertical="center" wrapText="1"/>
    </xf>
    <xf numFmtId="4" fontId="10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164" fontId="3" fillId="0" borderId="0" xfId="1" applyFont="1"/>
    <xf numFmtId="4" fontId="12" fillId="7" borderId="1" xfId="0" applyNumberFormat="1" applyFont="1" applyFill="1" applyBorder="1" applyAlignment="1">
      <alignment horizontal="center" vertical="center" wrapText="1"/>
    </xf>
    <xf numFmtId="4" fontId="10" fillId="10" borderId="1" xfId="1" applyNumberFormat="1" applyFont="1" applyFill="1" applyBorder="1" applyAlignment="1">
      <alignment horizontal="center" vertical="center"/>
    </xf>
    <xf numFmtId="4" fontId="8" fillId="12" borderId="1" xfId="0" applyNumberFormat="1" applyFont="1" applyFill="1" applyBorder="1" applyAlignment="1">
      <alignment horizontal="center" vertical="center" wrapText="1"/>
    </xf>
    <xf numFmtId="4" fontId="8" fillId="6" borderId="8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/>
    </xf>
    <xf numFmtId="4" fontId="10" fillId="0" borderId="7" xfId="0" applyNumberFormat="1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9" fontId="16" fillId="8" borderId="1" xfId="0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4" fontId="9" fillId="12" borderId="1" xfId="0" applyNumberFormat="1" applyFont="1" applyFill="1" applyBorder="1" applyAlignment="1">
      <alignment horizontal="center" vertical="center" wrapText="1"/>
    </xf>
    <xf numFmtId="4" fontId="7" fillId="12" borderId="1" xfId="1" applyNumberFormat="1" applyFont="1" applyFill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10" fillId="6" borderId="1" xfId="1" applyNumberFormat="1" applyFont="1" applyFill="1" applyBorder="1" applyAlignment="1">
      <alignment horizontal="center" vertical="center"/>
    </xf>
    <xf numFmtId="4" fontId="9" fillId="12" borderId="1" xfId="0" applyNumberFormat="1" applyFont="1" applyFill="1" applyBorder="1" applyAlignment="1">
      <alignment horizontal="center" vertical="center"/>
    </xf>
    <xf numFmtId="49" fontId="16" fillId="8" borderId="1" xfId="0" applyNumberFormat="1" applyFont="1" applyFill="1" applyBorder="1" applyAlignment="1">
      <alignment horizontal="center" vertical="top" wrapText="1"/>
    </xf>
    <xf numFmtId="49" fontId="16" fillId="6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4" fontId="6" fillId="12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 wrapText="1"/>
    </xf>
    <xf numFmtId="49" fontId="16" fillId="8" borderId="2" xfId="0" applyNumberFormat="1" applyFont="1" applyFill="1" applyBorder="1" applyAlignment="1">
      <alignment horizontal="center" vertical="center" wrapText="1"/>
    </xf>
    <xf numFmtId="4" fontId="7" fillId="7" borderId="1" xfId="1" applyNumberFormat="1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left" vertical="center" wrapText="1"/>
    </xf>
    <xf numFmtId="165" fontId="7" fillId="12" borderId="1" xfId="1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4" fontId="15" fillId="13" borderId="9" xfId="0" applyNumberFormat="1" applyFont="1" applyFill="1" applyBorder="1" applyAlignment="1">
      <alignment horizontal="center" vertical="center"/>
    </xf>
    <xf numFmtId="4" fontId="4" fillId="13" borderId="10" xfId="1" applyNumberFormat="1" applyFont="1" applyFill="1" applyBorder="1" applyAlignment="1">
      <alignment horizontal="center" vertical="center"/>
    </xf>
    <xf numFmtId="4" fontId="17" fillId="14" borderId="4" xfId="0" applyNumberFormat="1" applyFont="1" applyFill="1" applyBorder="1" applyAlignment="1">
      <alignment horizontal="center" vertical="center"/>
    </xf>
    <xf numFmtId="165" fontId="17" fillId="14" borderId="4" xfId="0" applyNumberFormat="1" applyFont="1" applyFill="1" applyBorder="1" applyAlignment="1">
      <alignment horizontal="center" vertical="center"/>
    </xf>
    <xf numFmtId="4" fontId="17" fillId="14" borderId="5" xfId="0" applyNumberFormat="1" applyFont="1" applyFill="1" applyBorder="1" applyAlignment="1">
      <alignment horizontal="center" vertical="center"/>
    </xf>
    <xf numFmtId="4" fontId="15" fillId="13" borderId="17" xfId="0" applyNumberFormat="1" applyFont="1" applyFill="1" applyBorder="1" applyAlignment="1">
      <alignment horizontal="center" vertical="center"/>
    </xf>
    <xf numFmtId="4" fontId="4" fillId="0" borderId="11" xfId="1" applyNumberFormat="1" applyFont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4" fontId="4" fillId="0" borderId="13" xfId="1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6" fillId="8" borderId="14" xfId="0" applyNumberFormat="1" applyFont="1" applyFill="1" applyBorder="1" applyAlignment="1">
      <alignment horizontal="center" vertical="center"/>
    </xf>
    <xf numFmtId="49" fontId="16" fillId="8" borderId="15" xfId="0" applyNumberFormat="1" applyFont="1" applyFill="1" applyBorder="1" applyAlignment="1">
      <alignment horizontal="center" vertical="center"/>
    </xf>
    <xf numFmtId="49" fontId="16" fillId="8" borderId="16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Normalny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79"/>
  <sheetViews>
    <sheetView tabSelected="1" zoomScale="80" zoomScaleNormal="80" workbookViewId="0">
      <pane ySplit="2" topLeftCell="A3" activePane="bottomLeft" state="frozen"/>
      <selection pane="bottomLeft" sqref="A1:H1"/>
    </sheetView>
  </sheetViews>
  <sheetFormatPr defaultColWidth="9.140625" defaultRowHeight="15" x14ac:dyDescent="0.25"/>
  <cols>
    <col min="1" max="1" width="26.42578125" style="46" customWidth="1"/>
    <col min="2" max="2" width="30.42578125" style="46" customWidth="1"/>
    <col min="3" max="3" width="24.28515625" style="47" customWidth="1"/>
    <col min="4" max="4" width="23.28515625" style="47" customWidth="1"/>
    <col min="5" max="5" width="27.28515625" style="47" customWidth="1"/>
    <col min="6" max="6" width="24.7109375" style="47" customWidth="1"/>
    <col min="7" max="7" width="24.28515625" style="47" customWidth="1"/>
    <col min="8" max="8" width="21.85546875" style="52" customWidth="1"/>
    <col min="9" max="9" width="9.140625" style="1"/>
    <col min="10" max="10" width="21.42578125" style="1" customWidth="1"/>
    <col min="11" max="11" width="21.85546875" style="1" customWidth="1"/>
    <col min="12" max="16384" width="9.140625" style="1"/>
  </cols>
  <sheetData>
    <row r="1" spans="1:11" ht="49.5" customHeight="1" x14ac:dyDescent="0.25">
      <c r="A1" s="103" t="s">
        <v>392</v>
      </c>
      <c r="B1" s="103"/>
      <c r="C1" s="103"/>
      <c r="D1" s="103"/>
      <c r="E1" s="103"/>
      <c r="F1" s="103"/>
      <c r="G1" s="103"/>
      <c r="H1" s="103"/>
    </row>
    <row r="2" spans="1:11" s="4" customFormat="1" ht="40.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11" ht="23.25" customHeight="1" x14ac:dyDescent="0.25">
      <c r="A3" s="96" t="s">
        <v>8</v>
      </c>
      <c r="B3" s="96"/>
      <c r="C3" s="96"/>
      <c r="D3" s="96"/>
      <c r="E3" s="96"/>
      <c r="F3" s="96"/>
      <c r="G3" s="96"/>
      <c r="H3" s="96"/>
    </row>
    <row r="4" spans="1:11" ht="56.25" customHeight="1" x14ac:dyDescent="0.25">
      <c r="A4" s="54" t="s">
        <v>9</v>
      </c>
      <c r="B4" s="104" t="s">
        <v>10</v>
      </c>
      <c r="C4" s="11">
        <v>0</v>
      </c>
      <c r="D4" s="12">
        <v>1885570.66</v>
      </c>
      <c r="E4" s="11">
        <v>0</v>
      </c>
      <c r="F4" s="11">
        <v>0</v>
      </c>
      <c r="G4" s="11">
        <f t="shared" ref="G4:G14" si="0">SUM(C4:F4)</f>
        <v>1885570.66</v>
      </c>
      <c r="H4" s="28" t="s">
        <v>11</v>
      </c>
      <c r="J4" s="7"/>
      <c r="K4" s="7"/>
    </row>
    <row r="5" spans="1:11" ht="19.5" customHeight="1" x14ac:dyDescent="0.25">
      <c r="A5" s="54" t="s">
        <v>12</v>
      </c>
      <c r="B5" s="104"/>
      <c r="C5" s="70">
        <v>0</v>
      </c>
      <c r="D5" s="70">
        <v>0</v>
      </c>
      <c r="E5" s="70">
        <v>4337.43</v>
      </c>
      <c r="F5" s="70">
        <v>0</v>
      </c>
      <c r="G5" s="70">
        <f>SUM(C5:F5)</f>
        <v>4337.43</v>
      </c>
      <c r="H5" s="28" t="s">
        <v>13</v>
      </c>
    </row>
    <row r="6" spans="1:11" ht="36" customHeight="1" x14ac:dyDescent="0.25">
      <c r="A6" s="54" t="s">
        <v>14</v>
      </c>
      <c r="B6" s="104"/>
      <c r="C6" s="11">
        <v>0</v>
      </c>
      <c r="D6" s="12">
        <v>2858546.18</v>
      </c>
      <c r="E6" s="11">
        <v>0</v>
      </c>
      <c r="F6" s="11">
        <v>0</v>
      </c>
      <c r="G6" s="11">
        <f t="shared" si="0"/>
        <v>2858546.18</v>
      </c>
      <c r="H6" s="28" t="s">
        <v>15</v>
      </c>
    </row>
    <row r="7" spans="1:11" ht="25.5" customHeight="1" x14ac:dyDescent="0.25">
      <c r="A7" s="54" t="s">
        <v>16</v>
      </c>
      <c r="B7" s="104"/>
      <c r="C7" s="70">
        <v>0</v>
      </c>
      <c r="D7" s="70">
        <v>16968063.27</v>
      </c>
      <c r="E7" s="70">
        <v>0</v>
      </c>
      <c r="F7" s="70">
        <v>0</v>
      </c>
      <c r="G7" s="70">
        <f t="shared" si="0"/>
        <v>16968063.27</v>
      </c>
      <c r="H7" s="28" t="s">
        <v>17</v>
      </c>
    </row>
    <row r="8" spans="1:11" ht="16.5" customHeight="1" x14ac:dyDescent="0.25">
      <c r="A8" s="54" t="s">
        <v>18</v>
      </c>
      <c r="B8" s="104"/>
      <c r="C8" s="11">
        <v>0</v>
      </c>
      <c r="D8" s="12">
        <v>21997896.010000002</v>
      </c>
      <c r="E8" s="11">
        <v>0</v>
      </c>
      <c r="F8" s="11">
        <v>0</v>
      </c>
      <c r="G8" s="11">
        <f t="shared" si="0"/>
        <v>21997896.010000002</v>
      </c>
      <c r="H8" s="13" t="s">
        <v>19</v>
      </c>
    </row>
    <row r="9" spans="1:11" s="10" customFormat="1" ht="21.75" customHeight="1" x14ac:dyDescent="0.2">
      <c r="A9" s="8"/>
      <c r="B9" s="8" t="s">
        <v>20</v>
      </c>
      <c r="C9" s="9">
        <f>SUM(C4:C8)</f>
        <v>0</v>
      </c>
      <c r="D9" s="9">
        <f t="shared" ref="D9:G9" si="1">SUM(D4:D8)</f>
        <v>43710076.120000005</v>
      </c>
      <c r="E9" s="9">
        <f t="shared" si="1"/>
        <v>4337.43</v>
      </c>
      <c r="F9" s="9">
        <f t="shared" si="1"/>
        <v>0</v>
      </c>
      <c r="G9" s="9">
        <f t="shared" si="1"/>
        <v>43714413.549999997</v>
      </c>
      <c r="H9" s="9"/>
    </row>
    <row r="10" spans="1:11" ht="61.5" customHeight="1" x14ac:dyDescent="0.25">
      <c r="A10" s="86" t="s">
        <v>21</v>
      </c>
      <c r="B10" s="66" t="s">
        <v>22</v>
      </c>
      <c r="C10" s="11">
        <v>0</v>
      </c>
      <c r="D10" s="12">
        <v>10389136.24</v>
      </c>
      <c r="E10" s="11">
        <v>0</v>
      </c>
      <c r="F10" s="11">
        <v>0</v>
      </c>
      <c r="G10" s="11">
        <f t="shared" si="0"/>
        <v>10389136.24</v>
      </c>
      <c r="H10" s="13" t="s">
        <v>23</v>
      </c>
    </row>
    <row r="11" spans="1:11" ht="24" customHeight="1" x14ac:dyDescent="0.25">
      <c r="A11" s="86" t="s">
        <v>24</v>
      </c>
      <c r="B11" s="69" t="s">
        <v>25</v>
      </c>
      <c r="C11" s="70">
        <v>0</v>
      </c>
      <c r="D11" s="70">
        <v>1348183.31</v>
      </c>
      <c r="E11" s="70">
        <v>0</v>
      </c>
      <c r="F11" s="70">
        <v>0</v>
      </c>
      <c r="G11" s="70">
        <f t="shared" si="0"/>
        <v>1348183.31</v>
      </c>
      <c r="H11" s="13" t="s">
        <v>26</v>
      </c>
    </row>
    <row r="12" spans="1:11" ht="120" customHeight="1" x14ac:dyDescent="0.25">
      <c r="A12" s="86" t="s">
        <v>27</v>
      </c>
      <c r="B12" s="66" t="s">
        <v>28</v>
      </c>
      <c r="C12" s="11">
        <v>0</v>
      </c>
      <c r="D12" s="12">
        <v>310000</v>
      </c>
      <c r="E12" s="11">
        <v>0</v>
      </c>
      <c r="F12" s="11">
        <v>0</v>
      </c>
      <c r="G12" s="11">
        <f t="shared" si="0"/>
        <v>310000</v>
      </c>
      <c r="H12" s="13" t="s">
        <v>29</v>
      </c>
    </row>
    <row r="13" spans="1:11" ht="19.149999999999999" customHeight="1" x14ac:dyDescent="0.25">
      <c r="A13" s="86" t="s">
        <v>30</v>
      </c>
      <c r="B13" s="69" t="s">
        <v>31</v>
      </c>
      <c r="C13" s="70">
        <v>0</v>
      </c>
      <c r="D13" s="70">
        <v>82284.03</v>
      </c>
      <c r="E13" s="70">
        <v>0</v>
      </c>
      <c r="F13" s="70">
        <v>0</v>
      </c>
      <c r="G13" s="70">
        <f t="shared" si="0"/>
        <v>82284.03</v>
      </c>
      <c r="H13" s="28" t="s">
        <v>32</v>
      </c>
    </row>
    <row r="14" spans="1:11" ht="28.5" x14ac:dyDescent="0.25">
      <c r="A14" s="86" t="s">
        <v>33</v>
      </c>
      <c r="B14" s="66" t="s">
        <v>34</v>
      </c>
      <c r="C14" s="11">
        <v>456659.4</v>
      </c>
      <c r="D14" s="11">
        <v>0</v>
      </c>
      <c r="E14" s="11">
        <v>0</v>
      </c>
      <c r="F14" s="11">
        <v>0</v>
      </c>
      <c r="G14" s="11">
        <f t="shared" si="0"/>
        <v>456659.4</v>
      </c>
      <c r="H14" s="28" t="s">
        <v>35</v>
      </c>
    </row>
    <row r="15" spans="1:11" s="15" customFormat="1" ht="22.5" customHeight="1" x14ac:dyDescent="0.25">
      <c r="A15" s="14"/>
      <c r="B15" s="8" t="s">
        <v>20</v>
      </c>
      <c r="C15" s="9">
        <f>SUM(C10:C14)</f>
        <v>456659.4</v>
      </c>
      <c r="D15" s="9">
        <f t="shared" ref="D15:G15" si="2">SUM(D10:D14)</f>
        <v>12129603.58</v>
      </c>
      <c r="E15" s="9">
        <f t="shared" si="2"/>
        <v>0</v>
      </c>
      <c r="F15" s="9">
        <f t="shared" si="2"/>
        <v>0</v>
      </c>
      <c r="G15" s="9">
        <f t="shared" si="2"/>
        <v>12586262.98</v>
      </c>
      <c r="H15" s="9"/>
    </row>
    <row r="16" spans="1:11" ht="30.75" customHeight="1" x14ac:dyDescent="0.25">
      <c r="A16" s="98" t="s">
        <v>36</v>
      </c>
      <c r="B16" s="98"/>
      <c r="C16" s="98"/>
      <c r="D16" s="98"/>
      <c r="E16" s="98"/>
      <c r="F16" s="98"/>
      <c r="G16" s="98"/>
      <c r="H16" s="98"/>
    </row>
    <row r="17" spans="1:8" ht="57.75" customHeight="1" x14ac:dyDescent="0.25">
      <c r="A17" s="67" t="s">
        <v>37</v>
      </c>
      <c r="B17" s="76" t="s">
        <v>38</v>
      </c>
      <c r="C17" s="70">
        <v>0</v>
      </c>
      <c r="D17" s="12">
        <v>43200</v>
      </c>
      <c r="E17" s="70">
        <v>0</v>
      </c>
      <c r="F17" s="70">
        <v>0</v>
      </c>
      <c r="G17" s="70">
        <f t="shared" ref="G17:G38" si="3">SUM(C17:F17)</f>
        <v>43200</v>
      </c>
      <c r="H17" s="28" t="s">
        <v>39</v>
      </c>
    </row>
    <row r="18" spans="1:8" ht="46.5" customHeight="1" x14ac:dyDescent="0.25">
      <c r="A18" s="67" t="s">
        <v>40</v>
      </c>
      <c r="B18" s="63" t="s">
        <v>41</v>
      </c>
      <c r="C18" s="11">
        <v>0</v>
      </c>
      <c r="D18" s="12">
        <v>19544.349999999999</v>
      </c>
      <c r="E18" s="11">
        <v>0</v>
      </c>
      <c r="F18" s="11">
        <v>0</v>
      </c>
      <c r="G18" s="11">
        <f t="shared" si="3"/>
        <v>19544.349999999999</v>
      </c>
      <c r="H18" s="28" t="s">
        <v>42</v>
      </c>
    </row>
    <row r="19" spans="1:8" ht="126.75" customHeight="1" x14ac:dyDescent="0.25">
      <c r="A19" s="67" t="s">
        <v>43</v>
      </c>
      <c r="B19" s="76" t="s">
        <v>44</v>
      </c>
      <c r="C19" s="70">
        <v>118800</v>
      </c>
      <c r="D19" s="70">
        <v>0</v>
      </c>
      <c r="E19" s="70">
        <v>0</v>
      </c>
      <c r="F19" s="70">
        <v>0</v>
      </c>
      <c r="G19" s="70">
        <f t="shared" si="3"/>
        <v>118800</v>
      </c>
      <c r="H19" s="28" t="s">
        <v>45</v>
      </c>
    </row>
    <row r="20" spans="1:8" s="16" customFormat="1" ht="44.25" customHeight="1" x14ac:dyDescent="0.25">
      <c r="A20" s="67" t="s">
        <v>46</v>
      </c>
      <c r="B20" s="105" t="s">
        <v>47</v>
      </c>
      <c r="C20" s="11">
        <v>0</v>
      </c>
      <c r="D20" s="12">
        <v>5385243.1100000003</v>
      </c>
      <c r="E20" s="11">
        <v>0</v>
      </c>
      <c r="F20" s="11">
        <v>0</v>
      </c>
      <c r="G20" s="11">
        <f t="shared" si="3"/>
        <v>5385243.1100000003</v>
      </c>
      <c r="H20" s="28" t="s">
        <v>48</v>
      </c>
    </row>
    <row r="21" spans="1:8" s="16" customFormat="1" ht="20.25" customHeight="1" x14ac:dyDescent="0.25">
      <c r="A21" s="67" t="s">
        <v>49</v>
      </c>
      <c r="B21" s="105"/>
      <c r="C21" s="11">
        <v>0</v>
      </c>
      <c r="D21" s="12">
        <v>19275.47</v>
      </c>
      <c r="E21" s="11">
        <v>0</v>
      </c>
      <c r="F21" s="11">
        <v>0</v>
      </c>
      <c r="G21" s="11">
        <f t="shared" si="3"/>
        <v>19275.47</v>
      </c>
      <c r="H21" s="28" t="s">
        <v>50</v>
      </c>
    </row>
    <row r="22" spans="1:8" s="16" customFormat="1" ht="38.25" customHeight="1" x14ac:dyDescent="0.25">
      <c r="A22" s="67" t="s">
        <v>51</v>
      </c>
      <c r="B22" s="105"/>
      <c r="C22" s="11">
        <v>0</v>
      </c>
      <c r="D22" s="12">
        <v>4616342.29</v>
      </c>
      <c r="E22" s="11">
        <v>0</v>
      </c>
      <c r="F22" s="11">
        <v>0</v>
      </c>
      <c r="G22" s="11">
        <f t="shared" si="3"/>
        <v>4616342.29</v>
      </c>
      <c r="H22" s="28" t="s">
        <v>52</v>
      </c>
    </row>
    <row r="23" spans="1:8" ht="38.25" customHeight="1" x14ac:dyDescent="0.25">
      <c r="A23" s="67" t="s">
        <v>53</v>
      </c>
      <c r="B23" s="76" t="s">
        <v>54</v>
      </c>
      <c r="C23" s="70">
        <v>0</v>
      </c>
      <c r="D23" s="12">
        <v>24108</v>
      </c>
      <c r="E23" s="70">
        <v>0</v>
      </c>
      <c r="F23" s="70">
        <v>0</v>
      </c>
      <c r="G23" s="70">
        <f t="shared" si="3"/>
        <v>24108</v>
      </c>
      <c r="H23" s="28" t="s">
        <v>55</v>
      </c>
    </row>
    <row r="24" spans="1:8" s="10" customFormat="1" ht="20.25" customHeight="1" x14ac:dyDescent="0.2">
      <c r="A24" s="14"/>
      <c r="B24" s="8" t="s">
        <v>20</v>
      </c>
      <c r="C24" s="9">
        <f>SUM(C17:C23)</f>
        <v>118800</v>
      </c>
      <c r="D24" s="9">
        <f t="shared" ref="D24:G24" si="4">SUM(D17:D23)</f>
        <v>10107713.219999999</v>
      </c>
      <c r="E24" s="9">
        <f t="shared" si="4"/>
        <v>0</v>
      </c>
      <c r="F24" s="9">
        <f t="shared" si="4"/>
        <v>0</v>
      </c>
      <c r="G24" s="9">
        <f t="shared" si="4"/>
        <v>10226513.219999999</v>
      </c>
      <c r="H24" s="9"/>
    </row>
    <row r="25" spans="1:8" ht="44.25" customHeight="1" x14ac:dyDescent="0.25">
      <c r="A25" s="68" t="s">
        <v>56</v>
      </c>
      <c r="B25" s="69" t="s">
        <v>57</v>
      </c>
      <c r="C25" s="70">
        <v>0</v>
      </c>
      <c r="D25" s="70">
        <v>383866.39</v>
      </c>
      <c r="E25" s="70">
        <v>0</v>
      </c>
      <c r="F25" s="70">
        <v>0</v>
      </c>
      <c r="G25" s="70">
        <f t="shared" si="3"/>
        <v>383866.39</v>
      </c>
      <c r="H25" s="28" t="s">
        <v>58</v>
      </c>
    </row>
    <row r="26" spans="1:8" ht="24.75" customHeight="1" x14ac:dyDescent="0.25">
      <c r="A26" s="68" t="s">
        <v>59</v>
      </c>
      <c r="B26" s="71" t="s">
        <v>60</v>
      </c>
      <c r="C26" s="11">
        <v>0</v>
      </c>
      <c r="D26" s="12">
        <v>7272611.4900000002</v>
      </c>
      <c r="E26" s="11">
        <v>0</v>
      </c>
      <c r="F26" s="72">
        <v>0</v>
      </c>
      <c r="G26" s="11">
        <f t="shared" si="3"/>
        <v>7272611.4900000002</v>
      </c>
      <c r="H26" s="28" t="s">
        <v>61</v>
      </c>
    </row>
    <row r="27" spans="1:8" ht="30.75" customHeight="1" x14ac:dyDescent="0.25">
      <c r="A27" s="68" t="s">
        <v>62</v>
      </c>
      <c r="B27" s="73" t="s">
        <v>63</v>
      </c>
      <c r="C27" s="70">
        <v>0</v>
      </c>
      <c r="D27" s="70">
        <v>100800</v>
      </c>
      <c r="E27" s="70">
        <v>0</v>
      </c>
      <c r="F27" s="70">
        <v>0</v>
      </c>
      <c r="G27" s="70">
        <f t="shared" si="3"/>
        <v>100800</v>
      </c>
      <c r="H27" s="28" t="s">
        <v>64</v>
      </c>
    </row>
    <row r="28" spans="1:8" ht="57" customHeight="1" x14ac:dyDescent="0.25">
      <c r="A28" s="68" t="s">
        <v>65</v>
      </c>
      <c r="B28" s="66" t="s">
        <v>66</v>
      </c>
      <c r="C28" s="11">
        <v>0</v>
      </c>
      <c r="D28" s="11">
        <v>0</v>
      </c>
      <c r="E28" s="11">
        <v>0</v>
      </c>
      <c r="F28" s="12">
        <v>947981.9</v>
      </c>
      <c r="G28" s="11">
        <f t="shared" si="3"/>
        <v>947981.9</v>
      </c>
      <c r="H28" s="28" t="s">
        <v>67</v>
      </c>
    </row>
    <row r="29" spans="1:8" ht="93" customHeight="1" x14ac:dyDescent="0.25">
      <c r="A29" s="68" t="s">
        <v>68</v>
      </c>
      <c r="B29" s="74" t="s">
        <v>69</v>
      </c>
      <c r="C29" s="70">
        <v>0</v>
      </c>
      <c r="D29" s="70">
        <v>0</v>
      </c>
      <c r="E29" s="70">
        <v>0</v>
      </c>
      <c r="F29" s="70">
        <v>102413.75999999999</v>
      </c>
      <c r="G29" s="70">
        <f t="shared" si="3"/>
        <v>102413.75999999999</v>
      </c>
      <c r="H29" s="28" t="s">
        <v>70</v>
      </c>
    </row>
    <row r="30" spans="1:8" ht="120" customHeight="1" x14ac:dyDescent="0.25">
      <c r="A30" s="68" t="s">
        <v>71</v>
      </c>
      <c r="B30" s="75" t="s">
        <v>72</v>
      </c>
      <c r="C30" s="11">
        <v>0</v>
      </c>
      <c r="D30" s="11">
        <v>0</v>
      </c>
      <c r="E30" s="11">
        <v>0</v>
      </c>
      <c r="F30" s="12">
        <v>22140.34</v>
      </c>
      <c r="G30" s="11">
        <f t="shared" si="3"/>
        <v>22140.34</v>
      </c>
      <c r="H30" s="28" t="s">
        <v>73</v>
      </c>
    </row>
    <row r="31" spans="1:8" s="10" customFormat="1" ht="23.25" customHeight="1" x14ac:dyDescent="0.2">
      <c r="A31" s="17"/>
      <c r="B31" s="8" t="s">
        <v>20</v>
      </c>
      <c r="C31" s="9">
        <f>SUM(C25:C30)</f>
        <v>0</v>
      </c>
      <c r="D31" s="9">
        <f t="shared" ref="D31:G31" si="5">SUM(D25:D30)</f>
        <v>7757277.8799999999</v>
      </c>
      <c r="E31" s="9">
        <f t="shared" si="5"/>
        <v>0</v>
      </c>
      <c r="F31" s="9">
        <f t="shared" si="5"/>
        <v>1072536</v>
      </c>
      <c r="G31" s="9">
        <f t="shared" si="5"/>
        <v>8829813.879999999</v>
      </c>
      <c r="H31" s="9"/>
    </row>
    <row r="32" spans="1:8" ht="28.5" x14ac:dyDescent="0.25">
      <c r="A32" s="62" t="s">
        <v>74</v>
      </c>
      <c r="B32" s="63" t="s">
        <v>75</v>
      </c>
      <c r="C32" s="11">
        <v>0</v>
      </c>
      <c r="D32" s="12">
        <v>239902.81</v>
      </c>
      <c r="E32" s="11">
        <v>0</v>
      </c>
      <c r="F32" s="11">
        <v>0</v>
      </c>
      <c r="G32" s="11">
        <f t="shared" si="3"/>
        <v>239902.81</v>
      </c>
      <c r="H32" s="28" t="s">
        <v>76</v>
      </c>
    </row>
    <row r="33" spans="1:8" ht="47.25" customHeight="1" x14ac:dyDescent="0.25">
      <c r="A33" s="62" t="s">
        <v>77</v>
      </c>
      <c r="B33" s="76" t="s">
        <v>78</v>
      </c>
      <c r="C33" s="70">
        <v>0</v>
      </c>
      <c r="D33" s="12">
        <v>3305.47</v>
      </c>
      <c r="E33" s="70">
        <v>0</v>
      </c>
      <c r="F33" s="70">
        <v>0</v>
      </c>
      <c r="G33" s="70">
        <f t="shared" si="3"/>
        <v>3305.47</v>
      </c>
      <c r="H33" s="28" t="s">
        <v>79</v>
      </c>
    </row>
    <row r="34" spans="1:8" ht="36.75" customHeight="1" x14ac:dyDescent="0.25">
      <c r="A34" s="62" t="s">
        <v>80</v>
      </c>
      <c r="B34" s="63" t="s">
        <v>81</v>
      </c>
      <c r="C34" s="11">
        <v>0</v>
      </c>
      <c r="D34" s="12">
        <v>25720.87</v>
      </c>
      <c r="E34" s="11">
        <v>0</v>
      </c>
      <c r="F34" s="11">
        <v>0</v>
      </c>
      <c r="G34" s="11">
        <f t="shared" si="3"/>
        <v>25720.87</v>
      </c>
      <c r="H34" s="28" t="s">
        <v>82</v>
      </c>
    </row>
    <row r="35" spans="1:8" ht="59.25" customHeight="1" x14ac:dyDescent="0.25">
      <c r="A35" s="62" t="s">
        <v>83</v>
      </c>
      <c r="B35" s="76" t="s">
        <v>84</v>
      </c>
      <c r="C35" s="70">
        <v>0</v>
      </c>
      <c r="D35" s="12">
        <v>4332.9799999999996</v>
      </c>
      <c r="E35" s="70">
        <v>0</v>
      </c>
      <c r="F35" s="70">
        <v>0</v>
      </c>
      <c r="G35" s="70">
        <f t="shared" si="3"/>
        <v>4332.9799999999996</v>
      </c>
      <c r="H35" s="28" t="s">
        <v>85</v>
      </c>
    </row>
    <row r="36" spans="1:8" ht="47.25" customHeight="1" x14ac:dyDescent="0.25">
      <c r="A36" s="62" t="s">
        <v>86</v>
      </c>
      <c r="B36" s="63" t="s">
        <v>87</v>
      </c>
      <c r="C36" s="11">
        <v>0</v>
      </c>
      <c r="D36" s="11">
        <v>37554.17</v>
      </c>
      <c r="E36" s="11">
        <v>0</v>
      </c>
      <c r="F36" s="11">
        <v>0</v>
      </c>
      <c r="G36" s="11">
        <f t="shared" si="3"/>
        <v>37554.17</v>
      </c>
      <c r="H36" s="28" t="s">
        <v>88</v>
      </c>
    </row>
    <row r="37" spans="1:8" ht="54.75" customHeight="1" x14ac:dyDescent="0.25">
      <c r="A37" s="62" t="s">
        <v>89</v>
      </c>
      <c r="B37" s="76" t="s">
        <v>90</v>
      </c>
      <c r="C37" s="70">
        <v>0</v>
      </c>
      <c r="D37" s="70">
        <v>0</v>
      </c>
      <c r="E37" s="70">
        <v>2557121.21</v>
      </c>
      <c r="F37" s="70">
        <v>0</v>
      </c>
      <c r="G37" s="70">
        <f t="shared" si="3"/>
        <v>2557121.21</v>
      </c>
      <c r="H37" s="28" t="s">
        <v>91</v>
      </c>
    </row>
    <row r="38" spans="1:8" ht="44.25" customHeight="1" x14ac:dyDescent="0.25">
      <c r="A38" s="62" t="s">
        <v>92</v>
      </c>
      <c r="B38" s="65" t="s">
        <v>93</v>
      </c>
      <c r="C38" s="11">
        <v>0</v>
      </c>
      <c r="D38" s="11">
        <v>0</v>
      </c>
      <c r="E38" s="12">
        <v>101000</v>
      </c>
      <c r="F38" s="11">
        <v>0</v>
      </c>
      <c r="G38" s="11">
        <f t="shared" si="3"/>
        <v>101000</v>
      </c>
      <c r="H38" s="49" t="s">
        <v>94</v>
      </c>
    </row>
    <row r="39" spans="1:8" s="15" customFormat="1" ht="27.75" customHeight="1" x14ac:dyDescent="0.25">
      <c r="A39" s="14"/>
      <c r="B39" s="18" t="s">
        <v>20</v>
      </c>
      <c r="C39" s="9">
        <f>SUM(C32:C38)</f>
        <v>0</v>
      </c>
      <c r="D39" s="9">
        <f t="shared" ref="D39:G39" si="6">SUM(D32:D38)</f>
        <v>310816.3</v>
      </c>
      <c r="E39" s="9">
        <f t="shared" si="6"/>
        <v>2658121.21</v>
      </c>
      <c r="F39" s="9">
        <f t="shared" si="6"/>
        <v>0</v>
      </c>
      <c r="G39" s="9">
        <f t="shared" si="6"/>
        <v>2968937.51</v>
      </c>
      <c r="H39" s="9"/>
    </row>
    <row r="40" spans="1:8" ht="21" customHeight="1" x14ac:dyDescent="0.25">
      <c r="A40" s="98" t="s">
        <v>95</v>
      </c>
      <c r="B40" s="98"/>
      <c r="C40" s="98"/>
      <c r="D40" s="98"/>
      <c r="E40" s="98"/>
      <c r="F40" s="98"/>
      <c r="G40" s="98"/>
      <c r="H40" s="98"/>
    </row>
    <row r="41" spans="1:8" ht="43.5" customHeight="1" x14ac:dyDescent="0.25">
      <c r="A41" s="68" t="s">
        <v>96</v>
      </c>
      <c r="B41" s="69" t="s">
        <v>97</v>
      </c>
      <c r="C41" s="70">
        <v>0</v>
      </c>
      <c r="D41" s="12">
        <v>3127931.18</v>
      </c>
      <c r="E41" s="12">
        <v>0</v>
      </c>
      <c r="F41" s="70">
        <v>0</v>
      </c>
      <c r="G41" s="70">
        <f>SUM(C41:F41)</f>
        <v>3127931.18</v>
      </c>
      <c r="H41" s="28" t="s">
        <v>98</v>
      </c>
    </row>
    <row r="42" spans="1:8" ht="122.25" customHeight="1" x14ac:dyDescent="0.25">
      <c r="A42" s="68" t="s">
        <v>99</v>
      </c>
      <c r="B42" s="66" t="s">
        <v>100</v>
      </c>
      <c r="C42" s="11">
        <v>0</v>
      </c>
      <c r="D42" s="12">
        <v>35604</v>
      </c>
      <c r="E42" s="11">
        <v>0</v>
      </c>
      <c r="F42" s="11">
        <v>0</v>
      </c>
      <c r="G42" s="11">
        <f>SUM(C42:F42)</f>
        <v>35604</v>
      </c>
      <c r="H42" s="28" t="s">
        <v>101</v>
      </c>
    </row>
    <row r="43" spans="1:8" ht="16.5" customHeight="1" x14ac:dyDescent="0.25">
      <c r="A43" s="14"/>
      <c r="B43" s="8" t="s">
        <v>20</v>
      </c>
      <c r="C43" s="9">
        <f>SUM(C41:C42)</f>
        <v>0</v>
      </c>
      <c r="D43" s="9">
        <f t="shared" ref="D43:G43" si="7">SUM(D41:D42)</f>
        <v>3163535.18</v>
      </c>
      <c r="E43" s="9">
        <f t="shared" si="7"/>
        <v>0</v>
      </c>
      <c r="F43" s="9">
        <f t="shared" si="7"/>
        <v>0</v>
      </c>
      <c r="G43" s="9">
        <f t="shared" si="7"/>
        <v>3163535.18</v>
      </c>
      <c r="H43" s="9"/>
    </row>
    <row r="44" spans="1:8" ht="21" customHeight="1" x14ac:dyDescent="0.25">
      <c r="A44" s="98" t="s">
        <v>102</v>
      </c>
      <c r="B44" s="98"/>
      <c r="C44" s="98"/>
      <c r="D44" s="98"/>
      <c r="E44" s="98"/>
      <c r="F44" s="98"/>
      <c r="G44" s="98"/>
      <c r="H44" s="98"/>
    </row>
    <row r="45" spans="1:8" ht="56.25" customHeight="1" x14ac:dyDescent="0.25">
      <c r="A45" s="68" t="s">
        <v>103</v>
      </c>
      <c r="B45" s="69" t="s">
        <v>104</v>
      </c>
      <c r="C45" s="70">
        <v>0</v>
      </c>
      <c r="D45" s="12">
        <v>684511.14</v>
      </c>
      <c r="E45" s="70">
        <v>0</v>
      </c>
      <c r="F45" s="70">
        <v>0</v>
      </c>
      <c r="G45" s="70">
        <f>SUM(C45:F45)</f>
        <v>684511.14</v>
      </c>
      <c r="H45" s="28" t="s">
        <v>105</v>
      </c>
    </row>
    <row r="46" spans="1:8" s="15" customFormat="1" ht="28.5" customHeight="1" x14ac:dyDescent="0.25">
      <c r="A46" s="14"/>
      <c r="B46" s="8" t="s">
        <v>20</v>
      </c>
      <c r="C46" s="9">
        <f>SUM(C45:C45)</f>
        <v>0</v>
      </c>
      <c r="D46" s="9">
        <f t="shared" ref="D46:G46" si="8">SUM(D45:D45)</f>
        <v>684511.14</v>
      </c>
      <c r="E46" s="9">
        <f t="shared" si="8"/>
        <v>0</v>
      </c>
      <c r="F46" s="9">
        <f t="shared" si="8"/>
        <v>0</v>
      </c>
      <c r="G46" s="9">
        <f t="shared" si="8"/>
        <v>684511.14</v>
      </c>
      <c r="H46" s="9"/>
    </row>
    <row r="47" spans="1:8" ht="39" customHeight="1" x14ac:dyDescent="0.25">
      <c r="A47" s="106" t="s">
        <v>106</v>
      </c>
      <c r="B47" s="106"/>
      <c r="C47" s="106"/>
      <c r="D47" s="106"/>
      <c r="E47" s="106"/>
      <c r="F47" s="106"/>
      <c r="G47" s="106"/>
      <c r="H47" s="106"/>
    </row>
    <row r="48" spans="1:8" ht="24.75" customHeight="1" x14ac:dyDescent="0.25">
      <c r="A48" s="107" t="s">
        <v>107</v>
      </c>
      <c r="B48" s="107"/>
      <c r="C48" s="107"/>
      <c r="D48" s="107"/>
      <c r="E48" s="107"/>
      <c r="F48" s="107"/>
      <c r="G48" s="107"/>
      <c r="H48" s="107"/>
    </row>
    <row r="49" spans="1:8" ht="64.5" customHeight="1" x14ac:dyDescent="0.25">
      <c r="A49" s="58" t="s">
        <v>108</v>
      </c>
      <c r="B49" s="57" t="s">
        <v>109</v>
      </c>
      <c r="C49" s="5">
        <v>0</v>
      </c>
      <c r="D49" s="5">
        <v>0</v>
      </c>
      <c r="E49" s="5">
        <v>0</v>
      </c>
      <c r="F49" s="6">
        <v>17084.099999999999</v>
      </c>
      <c r="G49" s="5">
        <f t="shared" ref="G49:G53" si="9">SUM(C49:F49)</f>
        <v>17084.099999999999</v>
      </c>
      <c r="H49" s="28" t="s">
        <v>110</v>
      </c>
    </row>
    <row r="50" spans="1:8" ht="45.75" customHeight="1" x14ac:dyDescent="0.25">
      <c r="A50" s="54" t="s">
        <v>111</v>
      </c>
      <c r="B50" s="69" t="s">
        <v>112</v>
      </c>
      <c r="C50" s="70">
        <v>0</v>
      </c>
      <c r="D50" s="70">
        <v>0</v>
      </c>
      <c r="E50" s="70">
        <v>0</v>
      </c>
      <c r="F50" s="12">
        <v>2000</v>
      </c>
      <c r="G50" s="70">
        <f t="shared" si="9"/>
        <v>2000</v>
      </c>
      <c r="H50" s="28" t="s">
        <v>113</v>
      </c>
    </row>
    <row r="51" spans="1:8" s="20" customFormat="1" ht="23.25" customHeight="1" x14ac:dyDescent="0.25">
      <c r="A51" s="19"/>
      <c r="B51" s="9"/>
      <c r="C51" s="9">
        <f>SUM(C49:C50)</f>
        <v>0</v>
      </c>
      <c r="D51" s="9">
        <f t="shared" ref="D51:G51" si="10">SUM(D49:D50)</f>
        <v>0</v>
      </c>
      <c r="E51" s="9">
        <f t="shared" si="10"/>
        <v>0</v>
      </c>
      <c r="F51" s="9">
        <f t="shared" si="10"/>
        <v>19084.099999999999</v>
      </c>
      <c r="G51" s="9">
        <f t="shared" si="10"/>
        <v>19084.099999999999</v>
      </c>
      <c r="H51" s="9"/>
    </row>
    <row r="52" spans="1:8" ht="81.75" customHeight="1" x14ac:dyDescent="0.25">
      <c r="A52" s="77" t="s">
        <v>114</v>
      </c>
      <c r="B52" s="78" t="s">
        <v>115</v>
      </c>
      <c r="C52" s="70">
        <v>0</v>
      </c>
      <c r="D52" s="12">
        <v>15865.01</v>
      </c>
      <c r="E52" s="70">
        <v>0</v>
      </c>
      <c r="F52" s="70">
        <v>0</v>
      </c>
      <c r="G52" s="70">
        <f t="shared" si="9"/>
        <v>15865.01</v>
      </c>
      <c r="H52" s="28" t="s">
        <v>116</v>
      </c>
    </row>
    <row r="53" spans="1:8" ht="81.75" customHeight="1" x14ac:dyDescent="0.25">
      <c r="A53" s="77" t="s">
        <v>117</v>
      </c>
      <c r="B53" s="79" t="s">
        <v>118</v>
      </c>
      <c r="C53" s="11">
        <v>0</v>
      </c>
      <c r="D53" s="12">
        <v>2800</v>
      </c>
      <c r="E53" s="11">
        <v>0</v>
      </c>
      <c r="F53" s="11">
        <v>0</v>
      </c>
      <c r="G53" s="11">
        <f t="shared" si="9"/>
        <v>2800</v>
      </c>
      <c r="H53" s="28" t="s">
        <v>119</v>
      </c>
    </row>
    <row r="54" spans="1:8" s="15" customFormat="1" ht="34.5" customHeight="1" x14ac:dyDescent="0.25">
      <c r="A54" s="21"/>
      <c r="B54" s="8" t="s">
        <v>20</v>
      </c>
      <c r="C54" s="9">
        <f>SUM(C52:C53)</f>
        <v>0</v>
      </c>
      <c r="D54" s="9">
        <f t="shared" ref="D54:G54" si="11">SUM(D52:D53)</f>
        <v>18665.010000000002</v>
      </c>
      <c r="E54" s="9">
        <f t="shared" si="11"/>
        <v>0</v>
      </c>
      <c r="F54" s="9">
        <f t="shared" si="11"/>
        <v>0</v>
      </c>
      <c r="G54" s="9">
        <f t="shared" si="11"/>
        <v>18665.010000000002</v>
      </c>
      <c r="H54" s="9"/>
    </row>
    <row r="55" spans="1:8" x14ac:dyDescent="0.25">
      <c r="A55" s="98" t="s">
        <v>120</v>
      </c>
      <c r="B55" s="98"/>
      <c r="C55" s="98"/>
      <c r="D55" s="98"/>
      <c r="E55" s="98"/>
      <c r="F55" s="98"/>
      <c r="G55" s="98"/>
      <c r="H55" s="98"/>
    </row>
    <row r="56" spans="1:8" ht="48" customHeight="1" x14ac:dyDescent="0.25">
      <c r="A56" s="68" t="s">
        <v>121</v>
      </c>
      <c r="B56" s="69" t="s">
        <v>122</v>
      </c>
      <c r="C56" s="70">
        <v>0</v>
      </c>
      <c r="D56" s="70">
        <v>0</v>
      </c>
      <c r="E56" s="70">
        <v>1176198.05</v>
      </c>
      <c r="F56" s="70">
        <v>0</v>
      </c>
      <c r="G56" s="70">
        <f>SUM(C56:F56)</f>
        <v>1176198.05</v>
      </c>
      <c r="H56" s="28" t="s">
        <v>123</v>
      </c>
    </row>
    <row r="57" spans="1:8" ht="32.25" customHeight="1" x14ac:dyDescent="0.25">
      <c r="A57" s="68" t="s">
        <v>124</v>
      </c>
      <c r="B57" s="66" t="s">
        <v>125</v>
      </c>
      <c r="C57" s="11">
        <v>0</v>
      </c>
      <c r="D57" s="11">
        <v>0</v>
      </c>
      <c r="E57" s="11">
        <v>761498.5</v>
      </c>
      <c r="F57" s="11">
        <v>0</v>
      </c>
      <c r="G57" s="11">
        <f>SUM(C57:F57)</f>
        <v>761498.5</v>
      </c>
      <c r="H57" s="28" t="s">
        <v>126</v>
      </c>
    </row>
    <row r="58" spans="1:8" ht="32.25" customHeight="1" x14ac:dyDescent="0.25">
      <c r="A58" s="68" t="s">
        <v>127</v>
      </c>
      <c r="B58" s="69" t="s">
        <v>128</v>
      </c>
      <c r="C58" s="70">
        <v>0</v>
      </c>
      <c r="D58" s="70">
        <v>0</v>
      </c>
      <c r="E58" s="70">
        <v>167054.09</v>
      </c>
      <c r="F58" s="70">
        <v>0</v>
      </c>
      <c r="G58" s="70">
        <f>SUM(C58:F58)</f>
        <v>167054.09</v>
      </c>
      <c r="H58" s="49" t="s">
        <v>129</v>
      </c>
    </row>
    <row r="59" spans="1:8" s="15" customFormat="1" ht="24" customHeight="1" x14ac:dyDescent="0.25">
      <c r="A59" s="21"/>
      <c r="B59" s="8" t="s">
        <v>20</v>
      </c>
      <c r="C59" s="9">
        <f>SUM(C56:C58)</f>
        <v>0</v>
      </c>
      <c r="D59" s="9">
        <f t="shared" ref="D59:G59" si="12">SUM(D56:D58)</f>
        <v>0</v>
      </c>
      <c r="E59" s="9">
        <f t="shared" si="12"/>
        <v>2104750.64</v>
      </c>
      <c r="F59" s="9">
        <f t="shared" si="12"/>
        <v>0</v>
      </c>
      <c r="G59" s="9">
        <f t="shared" si="12"/>
        <v>2104750.64</v>
      </c>
      <c r="H59" s="9"/>
    </row>
    <row r="60" spans="1:8" ht="29.25" customHeight="1" x14ac:dyDescent="0.25">
      <c r="A60" s="98" t="s">
        <v>130</v>
      </c>
      <c r="B60" s="98"/>
      <c r="C60" s="98"/>
      <c r="D60" s="98"/>
      <c r="E60" s="98"/>
      <c r="F60" s="98"/>
      <c r="G60" s="98"/>
      <c r="H60" s="98"/>
    </row>
    <row r="61" spans="1:8" ht="36" customHeight="1" x14ac:dyDescent="0.25">
      <c r="A61" s="59" t="s">
        <v>131</v>
      </c>
      <c r="B61" s="64" t="s">
        <v>132</v>
      </c>
      <c r="C61" s="5">
        <v>90913.71</v>
      </c>
      <c r="D61" s="5">
        <v>0</v>
      </c>
      <c r="E61" s="5">
        <v>0</v>
      </c>
      <c r="F61" s="5">
        <v>0</v>
      </c>
      <c r="G61" s="5">
        <f>SUM(C61:F61)</f>
        <v>90913.71</v>
      </c>
      <c r="H61" s="13" t="s">
        <v>133</v>
      </c>
    </row>
    <row r="62" spans="1:8" ht="36" customHeight="1" x14ac:dyDescent="0.25">
      <c r="A62" s="22"/>
      <c r="B62" s="23" t="s">
        <v>20</v>
      </c>
      <c r="C62" s="9">
        <f>SUM(C61)</f>
        <v>90913.71</v>
      </c>
      <c r="D62" s="9">
        <f t="shared" ref="D62:G62" si="13">SUM(D61)</f>
        <v>0</v>
      </c>
      <c r="E62" s="9">
        <f t="shared" si="13"/>
        <v>0</v>
      </c>
      <c r="F62" s="9">
        <f t="shared" si="13"/>
        <v>0</v>
      </c>
      <c r="G62" s="9">
        <f t="shared" si="13"/>
        <v>90913.71</v>
      </c>
      <c r="H62" s="9"/>
    </row>
    <row r="63" spans="1:8" x14ac:dyDescent="0.25">
      <c r="A63" s="98" t="s">
        <v>134</v>
      </c>
      <c r="B63" s="98"/>
      <c r="C63" s="98"/>
      <c r="D63" s="98"/>
      <c r="E63" s="98"/>
      <c r="F63" s="98"/>
      <c r="G63" s="98"/>
      <c r="H63" s="98"/>
    </row>
    <row r="64" spans="1:8" ht="67.5" customHeight="1" x14ac:dyDescent="0.25">
      <c r="A64" s="68" t="s">
        <v>135</v>
      </c>
      <c r="B64" s="69" t="s">
        <v>136</v>
      </c>
      <c r="C64" s="70">
        <v>0</v>
      </c>
      <c r="D64" s="12">
        <v>1590476.19</v>
      </c>
      <c r="E64" s="70">
        <v>0</v>
      </c>
      <c r="F64" s="70">
        <v>0</v>
      </c>
      <c r="G64" s="70">
        <f>SUM(C64:F64)</f>
        <v>1590476.19</v>
      </c>
      <c r="H64" s="28" t="s">
        <v>137</v>
      </c>
    </row>
    <row r="65" spans="1:8" s="15" customFormat="1" x14ac:dyDescent="0.25">
      <c r="A65" s="14"/>
      <c r="B65" s="8" t="s">
        <v>20</v>
      </c>
      <c r="C65" s="9">
        <f>SUM(C64:C64)</f>
        <v>0</v>
      </c>
      <c r="D65" s="9">
        <f t="shared" ref="D65:G65" si="14">SUM(D64:D64)</f>
        <v>1590476.19</v>
      </c>
      <c r="E65" s="9">
        <f t="shared" si="14"/>
        <v>0</v>
      </c>
      <c r="F65" s="9">
        <f t="shared" si="14"/>
        <v>0</v>
      </c>
      <c r="G65" s="9">
        <f t="shared" si="14"/>
        <v>1590476.19</v>
      </c>
      <c r="H65" s="9"/>
    </row>
    <row r="66" spans="1:8" x14ac:dyDescent="0.25">
      <c r="A66" s="98" t="s">
        <v>138</v>
      </c>
      <c r="B66" s="98"/>
      <c r="C66" s="98"/>
      <c r="D66" s="98"/>
      <c r="E66" s="98"/>
      <c r="F66" s="98"/>
      <c r="G66" s="98"/>
      <c r="H66" s="98"/>
    </row>
    <row r="67" spans="1:8" ht="114" customHeight="1" x14ac:dyDescent="0.25">
      <c r="A67" s="99" t="s">
        <v>139</v>
      </c>
      <c r="B67" s="80" t="s">
        <v>140</v>
      </c>
      <c r="C67" s="11">
        <v>0</v>
      </c>
      <c r="D67" s="11">
        <v>0</v>
      </c>
      <c r="E67" s="11">
        <v>0</v>
      </c>
      <c r="F67" s="12">
        <v>1786503.8</v>
      </c>
      <c r="G67" s="11">
        <f t="shared" ref="G67:G89" si="15">SUM(C67:F67)</f>
        <v>1786503.8</v>
      </c>
      <c r="H67" s="28" t="s">
        <v>141</v>
      </c>
    </row>
    <row r="68" spans="1:8" ht="49.5" customHeight="1" x14ac:dyDescent="0.25">
      <c r="A68" s="99"/>
      <c r="B68" s="100" t="s">
        <v>145</v>
      </c>
      <c r="C68" s="70">
        <v>0</v>
      </c>
      <c r="D68" s="12">
        <v>5206280.04</v>
      </c>
      <c r="E68" s="70">
        <v>0</v>
      </c>
      <c r="F68" s="70">
        <v>0</v>
      </c>
      <c r="G68" s="70">
        <f t="shared" si="15"/>
        <v>5206280.04</v>
      </c>
      <c r="H68" s="28" t="s">
        <v>142</v>
      </c>
    </row>
    <row r="69" spans="1:8" x14ac:dyDescent="0.25">
      <c r="A69" s="99"/>
      <c r="B69" s="101"/>
      <c r="C69" s="11">
        <v>0</v>
      </c>
      <c r="D69" s="12">
        <v>1881084.5</v>
      </c>
      <c r="E69" s="11">
        <v>0</v>
      </c>
      <c r="F69" s="11">
        <v>0</v>
      </c>
      <c r="G69" s="11">
        <f t="shared" si="15"/>
        <v>1881084.5</v>
      </c>
      <c r="H69" s="28" t="s">
        <v>143</v>
      </c>
    </row>
    <row r="70" spans="1:8" x14ac:dyDescent="0.25">
      <c r="A70" s="99"/>
      <c r="B70" s="101"/>
      <c r="C70" s="70">
        <v>0</v>
      </c>
      <c r="D70" s="12">
        <v>8257.2000000000007</v>
      </c>
      <c r="E70" s="70">
        <v>0</v>
      </c>
      <c r="F70" s="12">
        <v>24506.92</v>
      </c>
      <c r="G70" s="70">
        <f t="shared" si="15"/>
        <v>32764.12</v>
      </c>
      <c r="H70" s="28" t="s">
        <v>144</v>
      </c>
    </row>
    <row r="71" spans="1:8" x14ac:dyDescent="0.25">
      <c r="A71" s="99"/>
      <c r="B71" s="101"/>
      <c r="C71" s="11">
        <v>0</v>
      </c>
      <c r="D71" s="11">
        <v>0</v>
      </c>
      <c r="E71" s="11">
        <v>0</v>
      </c>
      <c r="F71" s="12">
        <v>11729966.529999999</v>
      </c>
      <c r="G71" s="11">
        <f t="shared" si="15"/>
        <v>11729966.529999999</v>
      </c>
      <c r="H71" s="28" t="s">
        <v>146</v>
      </c>
    </row>
    <row r="72" spans="1:8" x14ac:dyDescent="0.25">
      <c r="A72" s="99"/>
      <c r="B72" s="101"/>
      <c r="C72" s="70">
        <v>0</v>
      </c>
      <c r="D72" s="70">
        <v>0</v>
      </c>
      <c r="E72" s="70">
        <v>0</v>
      </c>
      <c r="F72" s="12">
        <v>4357849.3099999996</v>
      </c>
      <c r="G72" s="70">
        <f t="shared" si="15"/>
        <v>4357849.3099999996</v>
      </c>
      <c r="H72" s="28" t="s">
        <v>147</v>
      </c>
    </row>
    <row r="73" spans="1:8" x14ac:dyDescent="0.25">
      <c r="A73" s="99"/>
      <c r="B73" s="102"/>
      <c r="C73" s="70">
        <v>0</v>
      </c>
      <c r="D73" s="70">
        <v>0</v>
      </c>
      <c r="E73" s="70">
        <v>0</v>
      </c>
      <c r="F73" s="12">
        <v>3120360.68</v>
      </c>
      <c r="G73" s="70">
        <v>3120360.68</v>
      </c>
      <c r="H73" s="28" t="s">
        <v>148</v>
      </c>
    </row>
    <row r="74" spans="1:8" ht="123.75" customHeight="1" x14ac:dyDescent="0.25">
      <c r="A74" s="99"/>
      <c r="B74" s="81" t="s">
        <v>149</v>
      </c>
      <c r="C74" s="11">
        <v>0</v>
      </c>
      <c r="D74" s="12">
        <v>1793835.05</v>
      </c>
      <c r="E74" s="11">
        <v>0</v>
      </c>
      <c r="F74" s="11">
        <v>0</v>
      </c>
      <c r="G74" s="11">
        <f t="shared" si="15"/>
        <v>1793835.05</v>
      </c>
      <c r="H74" s="13" t="s">
        <v>150</v>
      </c>
    </row>
    <row r="75" spans="1:8" ht="74.25" customHeight="1" x14ac:dyDescent="0.25">
      <c r="A75" s="99"/>
      <c r="B75" s="69" t="s">
        <v>377</v>
      </c>
      <c r="C75" s="70">
        <v>0</v>
      </c>
      <c r="D75" s="70">
        <v>0</v>
      </c>
      <c r="E75" s="12">
        <v>15472</v>
      </c>
      <c r="F75" s="70">
        <v>0</v>
      </c>
      <c r="G75" s="70">
        <f t="shared" si="15"/>
        <v>15472</v>
      </c>
      <c r="H75" s="28" t="s">
        <v>151</v>
      </c>
    </row>
    <row r="76" spans="1:8" ht="73.5" customHeight="1" x14ac:dyDescent="0.25">
      <c r="A76" s="99"/>
      <c r="B76" s="69" t="s">
        <v>372</v>
      </c>
      <c r="C76" s="70">
        <v>0</v>
      </c>
      <c r="D76" s="70">
        <v>153199.67999999999</v>
      </c>
      <c r="E76" s="12">
        <v>0</v>
      </c>
      <c r="F76" s="70">
        <v>0</v>
      </c>
      <c r="G76" s="70">
        <f t="shared" si="15"/>
        <v>153199.67999999999</v>
      </c>
      <c r="H76" s="28" t="s">
        <v>373</v>
      </c>
    </row>
    <row r="77" spans="1:8" ht="90" customHeight="1" x14ac:dyDescent="0.25">
      <c r="A77" s="99"/>
      <c r="B77" s="66" t="s">
        <v>374</v>
      </c>
      <c r="C77" s="11">
        <v>0</v>
      </c>
      <c r="D77" s="11">
        <v>0</v>
      </c>
      <c r="E77" s="12">
        <v>0</v>
      </c>
      <c r="F77" s="11">
        <v>1469440</v>
      </c>
      <c r="G77" s="11">
        <f t="shared" si="15"/>
        <v>1469440</v>
      </c>
      <c r="H77" s="28" t="s">
        <v>152</v>
      </c>
    </row>
    <row r="78" spans="1:8" s="10" customFormat="1" ht="20.25" customHeight="1" x14ac:dyDescent="0.2">
      <c r="A78" s="17"/>
      <c r="B78" s="8" t="s">
        <v>20</v>
      </c>
      <c r="C78" s="9">
        <f>SUM(C67:C77)</f>
        <v>0</v>
      </c>
      <c r="D78" s="9">
        <f>SUM(D67:D77)</f>
        <v>9042656.4700000007</v>
      </c>
      <c r="E78" s="9">
        <f>SUM(E67:E77)</f>
        <v>15472</v>
      </c>
      <c r="F78" s="9">
        <f>SUM(F67:F77)</f>
        <v>22488627.239999998</v>
      </c>
      <c r="G78" s="9">
        <f>SUM(G67:G77)</f>
        <v>31546755.709999997</v>
      </c>
      <c r="H78" s="9"/>
    </row>
    <row r="79" spans="1:8" ht="58.5" customHeight="1" x14ac:dyDescent="0.25">
      <c r="A79" s="68" t="s">
        <v>153</v>
      </c>
      <c r="B79" s="69" t="s">
        <v>154</v>
      </c>
      <c r="C79" s="70">
        <v>0</v>
      </c>
      <c r="D79" s="70">
        <v>0</v>
      </c>
      <c r="E79" s="70">
        <v>0</v>
      </c>
      <c r="F79" s="12">
        <v>695329.4</v>
      </c>
      <c r="G79" s="70">
        <f t="shared" si="15"/>
        <v>695329.4</v>
      </c>
      <c r="H79" s="13" t="s">
        <v>155</v>
      </c>
    </row>
    <row r="80" spans="1:8" ht="75.75" customHeight="1" x14ac:dyDescent="0.25">
      <c r="A80" s="68" t="s">
        <v>156</v>
      </c>
      <c r="B80" s="66" t="s">
        <v>157</v>
      </c>
      <c r="C80" s="11">
        <v>0</v>
      </c>
      <c r="D80" s="11">
        <v>0</v>
      </c>
      <c r="E80" s="11">
        <v>548.39</v>
      </c>
      <c r="F80" s="11">
        <v>0</v>
      </c>
      <c r="G80" s="11">
        <f t="shared" si="15"/>
        <v>548.39</v>
      </c>
      <c r="H80" s="28" t="s">
        <v>158</v>
      </c>
    </row>
    <row r="81" spans="1:70" s="10" customFormat="1" ht="19.5" customHeight="1" x14ac:dyDescent="0.2">
      <c r="A81" s="17"/>
      <c r="B81" s="8" t="s">
        <v>20</v>
      </c>
      <c r="C81" s="9">
        <f>SUM(C79:C80)</f>
        <v>0</v>
      </c>
      <c r="D81" s="9">
        <f t="shared" ref="D81:F81" si="16">SUM(D79:D80)</f>
        <v>0</v>
      </c>
      <c r="E81" s="9">
        <f t="shared" si="16"/>
        <v>548.39</v>
      </c>
      <c r="F81" s="9">
        <f t="shared" si="16"/>
        <v>695329.4</v>
      </c>
      <c r="G81" s="9">
        <f>SUM(G79:G80)</f>
        <v>695877.79</v>
      </c>
      <c r="H81" s="9"/>
    </row>
    <row r="82" spans="1:70" ht="82.5" customHeight="1" x14ac:dyDescent="0.25">
      <c r="A82" s="54" t="s">
        <v>159</v>
      </c>
      <c r="B82" s="66" t="s">
        <v>160</v>
      </c>
      <c r="C82" s="11">
        <v>0</v>
      </c>
      <c r="D82" s="12">
        <v>720565.6</v>
      </c>
      <c r="E82" s="11">
        <v>0</v>
      </c>
      <c r="F82" s="11">
        <v>0</v>
      </c>
      <c r="G82" s="11">
        <f t="shared" si="15"/>
        <v>720565.6</v>
      </c>
      <c r="H82" s="28" t="s">
        <v>161</v>
      </c>
    </row>
    <row r="83" spans="1:70" ht="125.25" customHeight="1" x14ac:dyDescent="0.25">
      <c r="A83" s="54" t="s">
        <v>162</v>
      </c>
      <c r="B83" s="69" t="s">
        <v>376</v>
      </c>
      <c r="C83" s="70">
        <v>0</v>
      </c>
      <c r="D83" s="70">
        <v>0</v>
      </c>
      <c r="E83" s="70">
        <v>0</v>
      </c>
      <c r="F83" s="12">
        <v>952117.31</v>
      </c>
      <c r="G83" s="70">
        <f t="shared" si="15"/>
        <v>952117.31</v>
      </c>
      <c r="H83" s="28" t="s">
        <v>163</v>
      </c>
    </row>
    <row r="84" spans="1:70" ht="120.75" customHeight="1" x14ac:dyDescent="0.25">
      <c r="A84" s="54" t="s">
        <v>164</v>
      </c>
      <c r="B84" s="66" t="s">
        <v>375</v>
      </c>
      <c r="C84" s="11">
        <v>0</v>
      </c>
      <c r="D84" s="11">
        <v>0</v>
      </c>
      <c r="E84" s="11">
        <v>0</v>
      </c>
      <c r="F84" s="12">
        <v>105261</v>
      </c>
      <c r="G84" s="11">
        <f t="shared" si="15"/>
        <v>105261</v>
      </c>
      <c r="H84" s="28" t="s">
        <v>165</v>
      </c>
    </row>
    <row r="85" spans="1:70" ht="27.75" customHeight="1" x14ac:dyDescent="0.25">
      <c r="A85" s="17"/>
      <c r="B85" s="8" t="s">
        <v>20</v>
      </c>
      <c r="C85" s="9">
        <f>SUM(C82:C84)</f>
        <v>0</v>
      </c>
      <c r="D85" s="9">
        <f t="shared" ref="D85:G85" si="17">SUM(D82:D84)</f>
        <v>720565.6</v>
      </c>
      <c r="E85" s="9">
        <f t="shared" si="17"/>
        <v>0</v>
      </c>
      <c r="F85" s="9">
        <f t="shared" si="17"/>
        <v>1057378.31</v>
      </c>
      <c r="G85" s="9">
        <f t="shared" si="17"/>
        <v>1777943.9100000001</v>
      </c>
      <c r="H85" s="9"/>
    </row>
    <row r="86" spans="1:70" ht="123.75" customHeight="1" x14ac:dyDescent="0.25">
      <c r="A86" s="58" t="s">
        <v>166</v>
      </c>
      <c r="B86" s="57" t="s">
        <v>167</v>
      </c>
      <c r="C86" s="5">
        <v>0</v>
      </c>
      <c r="D86" s="5">
        <v>0</v>
      </c>
      <c r="E86" s="5">
        <v>0</v>
      </c>
      <c r="F86" s="6">
        <v>473461.12</v>
      </c>
      <c r="G86" s="5">
        <f t="shared" si="15"/>
        <v>473461.12</v>
      </c>
      <c r="H86" s="28" t="s">
        <v>168</v>
      </c>
    </row>
    <row r="87" spans="1:70" ht="33.75" customHeight="1" x14ac:dyDescent="0.25">
      <c r="A87" s="54" t="s">
        <v>169</v>
      </c>
      <c r="B87" s="55" t="s">
        <v>170</v>
      </c>
      <c r="C87" s="70">
        <v>0</v>
      </c>
      <c r="D87" s="70">
        <v>0</v>
      </c>
      <c r="E87" s="70">
        <v>0</v>
      </c>
      <c r="F87" s="12">
        <v>13062854.77</v>
      </c>
      <c r="G87" s="70">
        <f t="shared" si="15"/>
        <v>13062854.77</v>
      </c>
      <c r="H87" s="31" t="s">
        <v>171</v>
      </c>
    </row>
    <row r="88" spans="1:70" ht="101.25" customHeight="1" x14ac:dyDescent="0.25">
      <c r="A88" s="54" t="s">
        <v>172</v>
      </c>
      <c r="B88" s="55" t="s">
        <v>173</v>
      </c>
      <c r="C88" s="11">
        <v>0</v>
      </c>
      <c r="D88" s="11">
        <v>0</v>
      </c>
      <c r="E88" s="11">
        <v>0</v>
      </c>
      <c r="F88" s="12">
        <v>128504.49</v>
      </c>
      <c r="G88" s="11">
        <f t="shared" si="15"/>
        <v>128504.49</v>
      </c>
      <c r="H88" s="31" t="s">
        <v>174</v>
      </c>
    </row>
    <row r="89" spans="1:70" ht="74.25" customHeight="1" x14ac:dyDescent="0.25">
      <c r="A89" s="54" t="s">
        <v>175</v>
      </c>
      <c r="B89" s="55" t="s">
        <v>176</v>
      </c>
      <c r="C89" s="70">
        <v>0</v>
      </c>
      <c r="D89" s="70">
        <v>0</v>
      </c>
      <c r="E89" s="12">
        <v>54668.05</v>
      </c>
      <c r="F89" s="70">
        <v>0</v>
      </c>
      <c r="G89" s="70">
        <f t="shared" si="15"/>
        <v>54668.05</v>
      </c>
      <c r="H89" s="31" t="s">
        <v>177</v>
      </c>
    </row>
    <row r="90" spans="1:70" s="27" customFormat="1" ht="18" customHeight="1" x14ac:dyDescent="0.25">
      <c r="A90" s="25"/>
      <c r="B90" s="8" t="s">
        <v>20</v>
      </c>
      <c r="C90" s="9">
        <f>SUM(C86:C89)</f>
        <v>0</v>
      </c>
      <c r="D90" s="9">
        <f t="shared" ref="D90:G90" si="18">SUM(D86:D89)</f>
        <v>0</v>
      </c>
      <c r="E90" s="9">
        <f t="shared" si="18"/>
        <v>54668.05</v>
      </c>
      <c r="F90" s="9">
        <f t="shared" si="18"/>
        <v>13664820.379999999</v>
      </c>
      <c r="G90" s="9">
        <f t="shared" si="18"/>
        <v>13719488.43</v>
      </c>
      <c r="H90" s="9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26"/>
    </row>
    <row r="91" spans="1:70" ht="42" customHeight="1" x14ac:dyDescent="0.25">
      <c r="A91" s="98" t="s">
        <v>178</v>
      </c>
      <c r="B91" s="98"/>
      <c r="C91" s="98"/>
      <c r="D91" s="98"/>
      <c r="E91" s="98"/>
      <c r="F91" s="98"/>
      <c r="G91" s="98"/>
      <c r="H91" s="98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</row>
    <row r="92" spans="1:70" ht="66" customHeight="1" x14ac:dyDescent="0.25">
      <c r="A92" s="54" t="s">
        <v>179</v>
      </c>
      <c r="B92" s="66" t="s">
        <v>379</v>
      </c>
      <c r="C92" s="11">
        <v>0</v>
      </c>
      <c r="D92" s="11">
        <v>0</v>
      </c>
      <c r="E92" s="11">
        <v>0</v>
      </c>
      <c r="F92" s="12">
        <v>102668</v>
      </c>
      <c r="G92" s="11">
        <f t="shared" ref="G92:G97" si="19">SUM(C92:F92)</f>
        <v>102668</v>
      </c>
      <c r="H92" s="28" t="s">
        <v>180</v>
      </c>
    </row>
    <row r="93" spans="1:70" ht="72.75" customHeight="1" x14ac:dyDescent="0.25">
      <c r="A93" s="54" t="s">
        <v>181</v>
      </c>
      <c r="B93" s="69" t="s">
        <v>380</v>
      </c>
      <c r="C93" s="70">
        <v>0</v>
      </c>
      <c r="D93" s="70">
        <v>0</v>
      </c>
      <c r="E93" s="70">
        <v>0</v>
      </c>
      <c r="F93" s="12">
        <v>842161.97</v>
      </c>
      <c r="G93" s="70">
        <f t="shared" si="19"/>
        <v>842161.97</v>
      </c>
      <c r="H93" s="28" t="s">
        <v>182</v>
      </c>
    </row>
    <row r="94" spans="1:70" ht="67.5" customHeight="1" x14ac:dyDescent="0.25">
      <c r="A94" s="54" t="s">
        <v>183</v>
      </c>
      <c r="B94" s="66" t="s">
        <v>378</v>
      </c>
      <c r="C94" s="11">
        <v>0</v>
      </c>
      <c r="D94" s="11">
        <v>0</v>
      </c>
      <c r="E94" s="11">
        <v>0</v>
      </c>
      <c r="F94" s="12">
        <v>137453.09</v>
      </c>
      <c r="G94" s="11">
        <f t="shared" si="19"/>
        <v>137453.09</v>
      </c>
      <c r="H94" s="28" t="s">
        <v>184</v>
      </c>
    </row>
    <row r="95" spans="1:70" ht="55.5" customHeight="1" x14ac:dyDescent="0.25">
      <c r="A95" s="54" t="s">
        <v>185</v>
      </c>
      <c r="B95" s="69" t="s">
        <v>381</v>
      </c>
      <c r="C95" s="70">
        <v>0</v>
      </c>
      <c r="D95" s="70">
        <v>0</v>
      </c>
      <c r="E95" s="70">
        <v>0</v>
      </c>
      <c r="F95" s="12">
        <v>13758</v>
      </c>
      <c r="G95" s="70">
        <f t="shared" si="19"/>
        <v>13758</v>
      </c>
      <c r="H95" s="28" t="s">
        <v>186</v>
      </c>
    </row>
    <row r="96" spans="1:70" ht="89.25" customHeight="1" x14ac:dyDescent="0.25">
      <c r="A96" s="54" t="s">
        <v>187</v>
      </c>
      <c r="B96" s="66" t="s">
        <v>382</v>
      </c>
      <c r="C96" s="11">
        <v>0</v>
      </c>
      <c r="D96" s="11">
        <v>0</v>
      </c>
      <c r="E96" s="11">
        <v>0</v>
      </c>
      <c r="F96" s="12">
        <v>708539.3</v>
      </c>
      <c r="G96" s="11">
        <f t="shared" si="19"/>
        <v>708539.3</v>
      </c>
      <c r="H96" s="28" t="s">
        <v>188</v>
      </c>
    </row>
    <row r="97" spans="1:8" ht="108" customHeight="1" x14ac:dyDescent="0.25">
      <c r="A97" s="54" t="s">
        <v>189</v>
      </c>
      <c r="B97" s="69" t="s">
        <v>383</v>
      </c>
      <c r="C97" s="70">
        <v>0</v>
      </c>
      <c r="D97" s="70">
        <v>0</v>
      </c>
      <c r="E97" s="70">
        <v>0</v>
      </c>
      <c r="F97" s="12">
        <v>56817</v>
      </c>
      <c r="G97" s="70">
        <f t="shared" si="19"/>
        <v>56817</v>
      </c>
      <c r="H97" s="13" t="s">
        <v>190</v>
      </c>
    </row>
    <row r="98" spans="1:8" s="10" customFormat="1" ht="55.5" customHeight="1" x14ac:dyDescent="0.2">
      <c r="A98" s="17"/>
      <c r="B98" s="8" t="s">
        <v>20</v>
      </c>
      <c r="C98" s="9">
        <f>SUM(C92:C97)</f>
        <v>0</v>
      </c>
      <c r="D98" s="9">
        <f>SUM(D92:D97)</f>
        <v>0</v>
      </c>
      <c r="E98" s="9">
        <f>SUM(E92:E97)</f>
        <v>0</v>
      </c>
      <c r="F98" s="9">
        <f>SUM(F92:F97)</f>
        <v>1861397.36</v>
      </c>
      <c r="G98" s="9">
        <f>SUM(G92:G97)</f>
        <v>1861397.36</v>
      </c>
      <c r="H98" s="9"/>
    </row>
    <row r="99" spans="1:8" ht="39.75" customHeight="1" x14ac:dyDescent="0.25">
      <c r="A99" s="98" t="s">
        <v>191</v>
      </c>
      <c r="B99" s="98"/>
      <c r="C99" s="98"/>
      <c r="D99" s="98"/>
      <c r="E99" s="98"/>
      <c r="F99" s="98"/>
      <c r="G99" s="98"/>
      <c r="H99" s="98"/>
    </row>
    <row r="100" spans="1:8" ht="31.5" customHeight="1" x14ac:dyDescent="0.25">
      <c r="A100" s="62" t="s">
        <v>192</v>
      </c>
      <c r="B100" s="63" t="s">
        <v>193</v>
      </c>
      <c r="C100" s="11">
        <v>0</v>
      </c>
      <c r="D100" s="12">
        <v>377975.87</v>
      </c>
      <c r="E100" s="11">
        <v>0</v>
      </c>
      <c r="F100" s="11">
        <v>0</v>
      </c>
      <c r="G100" s="11">
        <f t="shared" ref="G100:G106" si="20">SUM(C100:F100)</f>
        <v>377975.87</v>
      </c>
      <c r="H100" s="28" t="s">
        <v>194</v>
      </c>
    </row>
    <row r="101" spans="1:8" s="10" customFormat="1" ht="22.5" customHeight="1" x14ac:dyDescent="0.2">
      <c r="A101" s="17"/>
      <c r="B101" s="8" t="s">
        <v>20</v>
      </c>
      <c r="C101" s="9">
        <f>SUM(C100:C100)</f>
        <v>0</v>
      </c>
      <c r="D101" s="9">
        <f t="shared" ref="D101:G101" si="21">SUM(D100:D100)</f>
        <v>377975.87</v>
      </c>
      <c r="E101" s="9">
        <f t="shared" si="21"/>
        <v>0</v>
      </c>
      <c r="F101" s="9">
        <f t="shared" si="21"/>
        <v>0</v>
      </c>
      <c r="G101" s="9">
        <f t="shared" si="21"/>
        <v>377975.87</v>
      </c>
      <c r="H101" s="9"/>
    </row>
    <row r="102" spans="1:8" ht="39" customHeight="1" x14ac:dyDescent="0.25">
      <c r="A102" s="59" t="s">
        <v>195</v>
      </c>
      <c r="B102" s="60" t="s">
        <v>196</v>
      </c>
      <c r="C102" s="5">
        <v>0</v>
      </c>
      <c r="D102" s="6">
        <v>697211.57</v>
      </c>
      <c r="E102" s="5">
        <v>0</v>
      </c>
      <c r="F102" s="5">
        <v>0</v>
      </c>
      <c r="G102" s="5">
        <f t="shared" si="20"/>
        <v>697211.57</v>
      </c>
      <c r="H102" s="28" t="s">
        <v>197</v>
      </c>
    </row>
    <row r="103" spans="1:8" ht="83.45" customHeight="1" x14ac:dyDescent="0.25">
      <c r="A103" s="62" t="s">
        <v>198</v>
      </c>
      <c r="B103" s="76" t="s">
        <v>199</v>
      </c>
      <c r="C103" s="70">
        <v>0</v>
      </c>
      <c r="D103" s="12">
        <v>522201.8</v>
      </c>
      <c r="E103" s="70">
        <v>0</v>
      </c>
      <c r="F103" s="70">
        <v>0</v>
      </c>
      <c r="G103" s="70">
        <f t="shared" si="20"/>
        <v>522201.8</v>
      </c>
      <c r="H103" s="50" t="s">
        <v>200</v>
      </c>
    </row>
    <row r="104" spans="1:8" ht="27.75" customHeight="1" x14ac:dyDescent="0.25">
      <c r="A104" s="62" t="s">
        <v>201</v>
      </c>
      <c r="B104" s="71" t="s">
        <v>202</v>
      </c>
      <c r="C104" s="11">
        <v>0</v>
      </c>
      <c r="D104" s="12">
        <v>1065080.8400000001</v>
      </c>
      <c r="E104" s="11">
        <v>0</v>
      </c>
      <c r="F104" s="11">
        <v>0</v>
      </c>
      <c r="G104" s="11">
        <f t="shared" si="20"/>
        <v>1065080.8400000001</v>
      </c>
      <c r="H104" s="28" t="s">
        <v>203</v>
      </c>
    </row>
    <row r="105" spans="1:8" ht="68.45" customHeight="1" x14ac:dyDescent="0.25">
      <c r="A105" s="62" t="s">
        <v>204</v>
      </c>
      <c r="B105" s="69" t="s">
        <v>205</v>
      </c>
      <c r="C105" s="70">
        <v>0</v>
      </c>
      <c r="D105" s="12">
        <v>358798.65</v>
      </c>
      <c r="E105" s="70">
        <v>0</v>
      </c>
      <c r="F105" s="70">
        <v>0</v>
      </c>
      <c r="G105" s="70">
        <f t="shared" si="20"/>
        <v>358798.65</v>
      </c>
      <c r="H105" s="50" t="s">
        <v>206</v>
      </c>
    </row>
    <row r="106" spans="1:8" ht="26.25" customHeight="1" x14ac:dyDescent="0.25">
      <c r="A106" s="59" t="s">
        <v>207</v>
      </c>
      <c r="B106" s="61" t="s">
        <v>208</v>
      </c>
      <c r="C106" s="5">
        <v>0</v>
      </c>
      <c r="D106" s="6">
        <v>132470</v>
      </c>
      <c r="E106" s="5">
        <v>0</v>
      </c>
      <c r="F106" s="5">
        <v>0</v>
      </c>
      <c r="G106" s="5">
        <f t="shared" si="20"/>
        <v>132470</v>
      </c>
      <c r="H106" s="28" t="s">
        <v>209</v>
      </c>
    </row>
    <row r="107" spans="1:8" ht="37.5" customHeight="1" x14ac:dyDescent="0.25">
      <c r="A107" s="29"/>
      <c r="B107" s="8" t="s">
        <v>20</v>
      </c>
      <c r="C107" s="9">
        <f>SUM(C102:C106)</f>
        <v>0</v>
      </c>
      <c r="D107" s="9">
        <f t="shared" ref="D107:F107" si="22">SUM(D102:D106)</f>
        <v>2775762.86</v>
      </c>
      <c r="E107" s="9">
        <f t="shared" si="22"/>
        <v>0</v>
      </c>
      <c r="F107" s="9">
        <f t="shared" si="22"/>
        <v>0</v>
      </c>
      <c r="G107" s="9">
        <f>SUM(G102:G106)</f>
        <v>2775762.86</v>
      </c>
      <c r="H107" s="38"/>
    </row>
    <row r="108" spans="1:8" ht="42.75" customHeight="1" x14ac:dyDescent="0.25">
      <c r="A108" s="97" t="s">
        <v>210</v>
      </c>
      <c r="B108" s="97"/>
      <c r="C108" s="97"/>
      <c r="D108" s="97"/>
      <c r="E108" s="97"/>
      <c r="F108" s="97"/>
      <c r="G108" s="97"/>
      <c r="H108" s="97"/>
    </row>
    <row r="109" spans="1:8" ht="50.25" customHeight="1" x14ac:dyDescent="0.25">
      <c r="A109" s="68" t="s">
        <v>211</v>
      </c>
      <c r="B109" s="69" t="s">
        <v>212</v>
      </c>
      <c r="C109" s="70">
        <v>0</v>
      </c>
      <c r="D109" s="70">
        <v>394850</v>
      </c>
      <c r="E109" s="70">
        <v>0</v>
      </c>
      <c r="F109" s="70">
        <v>0</v>
      </c>
      <c r="G109" s="70">
        <f>SUM(C109:F109)</f>
        <v>394850</v>
      </c>
      <c r="H109" s="50" t="s">
        <v>213</v>
      </c>
    </row>
    <row r="110" spans="1:8" ht="22.5" customHeight="1" x14ac:dyDescent="0.25">
      <c r="A110" s="17"/>
      <c r="B110" s="8" t="s">
        <v>20</v>
      </c>
      <c r="C110" s="9">
        <f>SUM(C109:C109)</f>
        <v>0</v>
      </c>
      <c r="D110" s="9">
        <f t="shared" ref="D110:G110" si="23">SUM(D109:D109)</f>
        <v>394850</v>
      </c>
      <c r="E110" s="9">
        <f t="shared" si="23"/>
        <v>0</v>
      </c>
      <c r="F110" s="9">
        <f t="shared" si="23"/>
        <v>0</v>
      </c>
      <c r="G110" s="9">
        <f t="shared" si="23"/>
        <v>394850</v>
      </c>
      <c r="H110" s="38"/>
    </row>
    <row r="111" spans="1:8" x14ac:dyDescent="0.25">
      <c r="A111" s="98" t="s">
        <v>214</v>
      </c>
      <c r="B111" s="98"/>
      <c r="C111" s="98"/>
      <c r="D111" s="98"/>
      <c r="E111" s="98"/>
      <c r="F111" s="98"/>
      <c r="G111" s="98"/>
      <c r="H111" s="98"/>
    </row>
    <row r="112" spans="1:8" ht="42.75" customHeight="1" x14ac:dyDescent="0.25">
      <c r="A112" s="58" t="s">
        <v>215</v>
      </c>
      <c r="B112" s="57" t="s">
        <v>216</v>
      </c>
      <c r="C112" s="5">
        <v>0</v>
      </c>
      <c r="D112" s="6">
        <v>1077640.3700000001</v>
      </c>
      <c r="E112" s="5">
        <v>0</v>
      </c>
      <c r="F112" s="5">
        <v>0</v>
      </c>
      <c r="G112" s="5">
        <f t="shared" ref="G112:G119" si="24">SUM(C112:F112)</f>
        <v>1077640.3700000001</v>
      </c>
      <c r="H112" s="28" t="s">
        <v>217</v>
      </c>
    </row>
    <row r="113" spans="1:8" ht="38.25" customHeight="1" x14ac:dyDescent="0.25">
      <c r="A113" s="58" t="s">
        <v>218</v>
      </c>
      <c r="B113" s="69" t="s">
        <v>386</v>
      </c>
      <c r="C113" s="70">
        <v>0</v>
      </c>
      <c r="D113" s="12">
        <v>50427994.409999996</v>
      </c>
      <c r="E113" s="70">
        <v>0</v>
      </c>
      <c r="F113" s="70">
        <v>0</v>
      </c>
      <c r="G113" s="70">
        <f t="shared" si="24"/>
        <v>50427994.409999996</v>
      </c>
      <c r="H113" s="28" t="s">
        <v>219</v>
      </c>
    </row>
    <row r="114" spans="1:8" ht="76.5" customHeight="1" x14ac:dyDescent="0.25">
      <c r="A114" s="58" t="s">
        <v>220</v>
      </c>
      <c r="B114" s="66" t="s">
        <v>387</v>
      </c>
      <c r="C114" s="11">
        <v>0</v>
      </c>
      <c r="D114" s="12">
        <v>1456229.84</v>
      </c>
      <c r="E114" s="11">
        <v>0</v>
      </c>
      <c r="F114" s="11">
        <v>0</v>
      </c>
      <c r="G114" s="11">
        <f t="shared" si="24"/>
        <v>1456229.84</v>
      </c>
      <c r="H114" s="28" t="s">
        <v>221</v>
      </c>
    </row>
    <row r="115" spans="1:8" ht="76.5" customHeight="1" x14ac:dyDescent="0.25">
      <c r="A115" s="58" t="s">
        <v>222</v>
      </c>
      <c r="B115" s="69" t="s">
        <v>388</v>
      </c>
      <c r="C115" s="70">
        <v>0</v>
      </c>
      <c r="D115" s="12">
        <v>2717913.43</v>
      </c>
      <c r="E115" s="70">
        <v>0</v>
      </c>
      <c r="F115" s="70">
        <v>0</v>
      </c>
      <c r="G115" s="70">
        <f t="shared" si="24"/>
        <v>2717913.43</v>
      </c>
      <c r="H115" s="28" t="s">
        <v>223</v>
      </c>
    </row>
    <row r="116" spans="1:8" ht="15" customHeight="1" x14ac:dyDescent="0.25">
      <c r="A116" s="58" t="s">
        <v>224</v>
      </c>
      <c r="B116" s="66" t="s">
        <v>93</v>
      </c>
      <c r="C116" s="11">
        <v>0</v>
      </c>
      <c r="D116" s="12">
        <v>385377.69</v>
      </c>
      <c r="E116" s="11">
        <v>0</v>
      </c>
      <c r="F116" s="11">
        <v>0</v>
      </c>
      <c r="G116" s="11">
        <f>SUM(C116:F116)</f>
        <v>385377.69</v>
      </c>
      <c r="H116" s="28" t="s">
        <v>225</v>
      </c>
    </row>
    <row r="117" spans="1:8" ht="60" customHeight="1" x14ac:dyDescent="0.25">
      <c r="A117" s="58" t="s">
        <v>226</v>
      </c>
      <c r="B117" s="69" t="s">
        <v>389</v>
      </c>
      <c r="C117" s="70">
        <v>0</v>
      </c>
      <c r="D117" s="12">
        <v>64191.5</v>
      </c>
      <c r="E117" s="70">
        <v>0</v>
      </c>
      <c r="F117" s="70">
        <v>0</v>
      </c>
      <c r="G117" s="70">
        <f t="shared" si="24"/>
        <v>64191.5</v>
      </c>
      <c r="H117" s="28" t="s">
        <v>227</v>
      </c>
    </row>
    <row r="118" spans="1:8" ht="64.5" customHeight="1" x14ac:dyDescent="0.25">
      <c r="A118" s="58" t="s">
        <v>228</v>
      </c>
      <c r="B118" s="57" t="s">
        <v>390</v>
      </c>
      <c r="C118" s="5">
        <v>0</v>
      </c>
      <c r="D118" s="6">
        <v>26436.799999999999</v>
      </c>
      <c r="E118" s="5">
        <v>0</v>
      </c>
      <c r="F118" s="5">
        <v>0</v>
      </c>
      <c r="G118" s="5">
        <f t="shared" si="24"/>
        <v>26436.799999999999</v>
      </c>
      <c r="H118" s="28" t="s">
        <v>229</v>
      </c>
    </row>
    <row r="119" spans="1:8" ht="45" customHeight="1" x14ac:dyDescent="0.25">
      <c r="A119" s="58" t="s">
        <v>231</v>
      </c>
      <c r="B119" s="34" t="s">
        <v>366</v>
      </c>
      <c r="C119" s="5">
        <v>0</v>
      </c>
      <c r="D119" s="6">
        <v>4140</v>
      </c>
      <c r="E119" s="5">
        <v>0</v>
      </c>
      <c r="F119" s="5">
        <v>0</v>
      </c>
      <c r="G119" s="5">
        <f t="shared" si="24"/>
        <v>4140</v>
      </c>
      <c r="H119" s="28" t="s">
        <v>367</v>
      </c>
    </row>
    <row r="120" spans="1:8" s="10" customFormat="1" ht="23.25" customHeight="1" x14ac:dyDescent="0.2">
      <c r="A120" s="17"/>
      <c r="B120" s="8" t="s">
        <v>20</v>
      </c>
      <c r="C120" s="9">
        <f>SUM(C112:C119)</f>
        <v>0</v>
      </c>
      <c r="D120" s="9">
        <f>SUM(D112:D119)</f>
        <v>56159924.039999992</v>
      </c>
      <c r="E120" s="9">
        <f>SUM(E112:E119)</f>
        <v>0</v>
      </c>
      <c r="F120" s="9">
        <f>SUM(F112:F119)</f>
        <v>0</v>
      </c>
      <c r="G120" s="9">
        <f>SUM(G112:G119)</f>
        <v>56159924.039999992</v>
      </c>
      <c r="H120" s="9"/>
    </row>
    <row r="121" spans="1:8" ht="39" customHeight="1" x14ac:dyDescent="0.25">
      <c r="A121" s="96" t="s">
        <v>230</v>
      </c>
      <c r="B121" s="96"/>
      <c r="C121" s="96"/>
      <c r="D121" s="96"/>
      <c r="E121" s="96"/>
      <c r="F121" s="96"/>
      <c r="G121" s="96"/>
      <c r="H121" s="96"/>
    </row>
    <row r="122" spans="1:8" ht="18.75" customHeight="1" x14ac:dyDescent="0.25">
      <c r="A122" s="68" t="s">
        <v>234</v>
      </c>
      <c r="B122" s="55" t="s">
        <v>232</v>
      </c>
      <c r="C122" s="12">
        <v>34465616.579999998</v>
      </c>
      <c r="D122" s="82">
        <v>0</v>
      </c>
      <c r="E122" s="70">
        <v>0</v>
      </c>
      <c r="F122" s="70">
        <v>0</v>
      </c>
      <c r="G122" s="70">
        <f t="shared" ref="G122:G136" si="25">SUM(C122:F122)</f>
        <v>34465616.579999998</v>
      </c>
      <c r="H122" s="31" t="s">
        <v>233</v>
      </c>
    </row>
    <row r="123" spans="1:8" ht="30" customHeight="1" x14ac:dyDescent="0.25">
      <c r="A123" s="68" t="s">
        <v>237</v>
      </c>
      <c r="B123" s="55" t="s">
        <v>235</v>
      </c>
      <c r="C123" s="11">
        <v>0</v>
      </c>
      <c r="D123" s="30">
        <v>96262.399999999994</v>
      </c>
      <c r="E123" s="11">
        <v>0</v>
      </c>
      <c r="F123" s="11">
        <v>0</v>
      </c>
      <c r="G123" s="11">
        <f t="shared" si="25"/>
        <v>96262.399999999994</v>
      </c>
      <c r="H123" s="31" t="s">
        <v>236</v>
      </c>
    </row>
    <row r="124" spans="1:8" ht="40.5" customHeight="1" x14ac:dyDescent="0.25">
      <c r="A124" s="68" t="s">
        <v>240</v>
      </c>
      <c r="B124" s="55" t="s">
        <v>238</v>
      </c>
      <c r="C124" s="30">
        <v>1070684.72</v>
      </c>
      <c r="D124" s="30">
        <v>0</v>
      </c>
      <c r="E124" s="70">
        <v>0</v>
      </c>
      <c r="F124" s="70">
        <v>0</v>
      </c>
      <c r="G124" s="70">
        <f t="shared" si="25"/>
        <v>1070684.72</v>
      </c>
      <c r="H124" s="31" t="s">
        <v>239</v>
      </c>
    </row>
    <row r="125" spans="1:8" ht="23.25" customHeight="1" x14ac:dyDescent="0.25">
      <c r="A125" s="21"/>
      <c r="B125" s="8" t="s">
        <v>20</v>
      </c>
      <c r="C125" s="8">
        <f>SUM(C122:C124)</f>
        <v>35536301.299999997</v>
      </c>
      <c r="D125" s="8">
        <f t="shared" ref="D125:G125" si="26">SUM(D122:D124)</f>
        <v>96262.399999999994</v>
      </c>
      <c r="E125" s="8">
        <f t="shared" si="26"/>
        <v>0</v>
      </c>
      <c r="F125" s="8">
        <f t="shared" si="26"/>
        <v>0</v>
      </c>
      <c r="G125" s="8">
        <f t="shared" si="26"/>
        <v>35632563.699999996</v>
      </c>
      <c r="H125" s="8"/>
    </row>
    <row r="126" spans="1:8" ht="61.5" customHeight="1" x14ac:dyDescent="0.25">
      <c r="A126" s="68" t="s">
        <v>243</v>
      </c>
      <c r="B126" s="55" t="s">
        <v>241</v>
      </c>
      <c r="C126" s="70">
        <v>0</v>
      </c>
      <c r="D126" s="30">
        <v>1515136.59</v>
      </c>
      <c r="E126" s="70">
        <v>0</v>
      </c>
      <c r="F126" s="70">
        <v>0</v>
      </c>
      <c r="G126" s="70">
        <f t="shared" si="25"/>
        <v>1515136.59</v>
      </c>
      <c r="H126" s="31" t="s">
        <v>242</v>
      </c>
    </row>
    <row r="127" spans="1:8" ht="93" customHeight="1" x14ac:dyDescent="0.25">
      <c r="A127" s="68" t="s">
        <v>246</v>
      </c>
      <c r="B127" s="55" t="s">
        <v>244</v>
      </c>
      <c r="C127" s="11">
        <v>0</v>
      </c>
      <c r="D127" s="30">
        <v>1094177.4099999999</v>
      </c>
      <c r="E127" s="11">
        <v>0</v>
      </c>
      <c r="F127" s="11">
        <v>0</v>
      </c>
      <c r="G127" s="11">
        <f t="shared" si="25"/>
        <v>1094177.4099999999</v>
      </c>
      <c r="H127" s="31" t="s">
        <v>245</v>
      </c>
    </row>
    <row r="128" spans="1:8" ht="61.15" customHeight="1" x14ac:dyDescent="0.25">
      <c r="A128" s="68" t="s">
        <v>249</v>
      </c>
      <c r="B128" s="55" t="s">
        <v>247</v>
      </c>
      <c r="C128" s="70">
        <v>0</v>
      </c>
      <c r="D128" s="30">
        <v>600</v>
      </c>
      <c r="E128" s="70">
        <v>0</v>
      </c>
      <c r="F128" s="70">
        <v>0</v>
      </c>
      <c r="G128" s="70">
        <f t="shared" si="25"/>
        <v>600</v>
      </c>
      <c r="H128" s="31" t="s">
        <v>248</v>
      </c>
    </row>
    <row r="129" spans="1:8" ht="44.25" customHeight="1" x14ac:dyDescent="0.25">
      <c r="A129" s="68" t="s">
        <v>252</v>
      </c>
      <c r="B129" s="55" t="s">
        <v>250</v>
      </c>
      <c r="C129" s="11">
        <v>0</v>
      </c>
      <c r="D129" s="30">
        <v>32625.599999999999</v>
      </c>
      <c r="E129" s="11">
        <v>0</v>
      </c>
      <c r="F129" s="11">
        <v>0</v>
      </c>
      <c r="G129" s="11">
        <f t="shared" si="25"/>
        <v>32625.599999999999</v>
      </c>
      <c r="H129" s="31" t="s">
        <v>251</v>
      </c>
    </row>
    <row r="130" spans="1:8" ht="67.5" customHeight="1" x14ac:dyDescent="0.25">
      <c r="A130" s="68" t="s">
        <v>255</v>
      </c>
      <c r="B130" s="55" t="s">
        <v>253</v>
      </c>
      <c r="C130" s="70">
        <v>0</v>
      </c>
      <c r="D130" s="30">
        <v>0</v>
      </c>
      <c r="E130" s="70">
        <v>0</v>
      </c>
      <c r="F130" s="70">
        <v>33154.32</v>
      </c>
      <c r="G130" s="70">
        <f t="shared" si="25"/>
        <v>33154.32</v>
      </c>
      <c r="H130" s="31" t="s">
        <v>254</v>
      </c>
    </row>
    <row r="131" spans="1:8" s="10" customFormat="1" ht="30.75" customHeight="1" x14ac:dyDescent="0.2">
      <c r="A131" s="17"/>
      <c r="B131" s="8" t="s">
        <v>20</v>
      </c>
      <c r="C131" s="8">
        <f>SUM(C126:C130)</f>
        <v>0</v>
      </c>
      <c r="D131" s="8">
        <f t="shared" ref="D131:G131" si="27">SUM(D126:D130)</f>
        <v>2642539.6</v>
      </c>
      <c r="E131" s="8">
        <f t="shared" si="27"/>
        <v>0</v>
      </c>
      <c r="F131" s="8">
        <f t="shared" si="27"/>
        <v>33154.32</v>
      </c>
      <c r="G131" s="8">
        <f t="shared" si="27"/>
        <v>2675693.92</v>
      </c>
      <c r="H131" s="8"/>
    </row>
    <row r="132" spans="1:8" ht="63" customHeight="1" x14ac:dyDescent="0.25">
      <c r="A132" s="68" t="s">
        <v>258</v>
      </c>
      <c r="B132" s="55" t="s">
        <v>256</v>
      </c>
      <c r="C132" s="30">
        <v>0</v>
      </c>
      <c r="D132" s="30">
        <v>0</v>
      </c>
      <c r="E132" s="30">
        <v>86714.05</v>
      </c>
      <c r="F132" s="30">
        <v>0</v>
      </c>
      <c r="G132" s="70">
        <f t="shared" si="25"/>
        <v>86714.05</v>
      </c>
      <c r="H132" s="31" t="s">
        <v>257</v>
      </c>
    </row>
    <row r="133" spans="1:8" ht="120" customHeight="1" x14ac:dyDescent="0.25">
      <c r="A133" s="68" t="s">
        <v>261</v>
      </c>
      <c r="B133" s="55" t="s">
        <v>259</v>
      </c>
      <c r="C133" s="30">
        <v>3570</v>
      </c>
      <c r="D133" s="30">
        <v>0</v>
      </c>
      <c r="E133" s="30">
        <v>0</v>
      </c>
      <c r="F133" s="30">
        <v>0</v>
      </c>
      <c r="G133" s="70">
        <f t="shared" si="25"/>
        <v>3570</v>
      </c>
      <c r="H133" s="31" t="s">
        <v>260</v>
      </c>
    </row>
    <row r="134" spans="1:8" ht="95.25" customHeight="1" x14ac:dyDescent="0.25">
      <c r="A134" s="68" t="s">
        <v>266</v>
      </c>
      <c r="B134" s="55" t="s">
        <v>262</v>
      </c>
      <c r="C134" s="30">
        <v>13789.14</v>
      </c>
      <c r="D134" s="30">
        <v>0</v>
      </c>
      <c r="E134" s="11">
        <v>0</v>
      </c>
      <c r="F134" s="11">
        <v>0</v>
      </c>
      <c r="G134" s="11">
        <f t="shared" si="25"/>
        <v>13789.14</v>
      </c>
      <c r="H134" s="31" t="s">
        <v>257</v>
      </c>
    </row>
    <row r="135" spans="1:8" ht="22.5" customHeight="1" x14ac:dyDescent="0.25">
      <c r="A135" s="17"/>
      <c r="B135" s="8" t="s">
        <v>20</v>
      </c>
      <c r="C135" s="8">
        <f>SUM(C132:C134)</f>
        <v>17359.14</v>
      </c>
      <c r="D135" s="8">
        <f t="shared" ref="D135:F135" si="28">SUM(D132:D134)</f>
        <v>0</v>
      </c>
      <c r="E135" s="8">
        <f t="shared" si="28"/>
        <v>86714.05</v>
      </c>
      <c r="F135" s="8">
        <f t="shared" si="28"/>
        <v>0</v>
      </c>
      <c r="G135" s="8">
        <f>SUM(G132:G134)</f>
        <v>104073.19</v>
      </c>
      <c r="H135" s="38"/>
    </row>
    <row r="136" spans="1:8" ht="63" customHeight="1" x14ac:dyDescent="0.25">
      <c r="A136" s="58" t="s">
        <v>269</v>
      </c>
      <c r="B136" s="56" t="s">
        <v>263</v>
      </c>
      <c r="C136" s="5">
        <v>0</v>
      </c>
      <c r="D136" s="5">
        <v>0</v>
      </c>
      <c r="E136" s="24">
        <f>121566.1+226836.77</f>
        <v>348402.87</v>
      </c>
      <c r="F136" s="5">
        <v>0</v>
      </c>
      <c r="G136" s="5">
        <f t="shared" si="25"/>
        <v>348402.87</v>
      </c>
      <c r="H136" s="31" t="s">
        <v>264</v>
      </c>
    </row>
    <row r="137" spans="1:8" ht="22.5" customHeight="1" x14ac:dyDescent="0.25">
      <c r="A137" s="17"/>
      <c r="B137" s="8" t="s">
        <v>20</v>
      </c>
      <c r="C137" s="8">
        <f>SUM(C136)</f>
        <v>0</v>
      </c>
      <c r="D137" s="8">
        <f t="shared" ref="D137:G137" si="29">SUM(D136)</f>
        <v>0</v>
      </c>
      <c r="E137" s="8">
        <f t="shared" si="29"/>
        <v>348402.87</v>
      </c>
      <c r="F137" s="8">
        <f t="shared" si="29"/>
        <v>0</v>
      </c>
      <c r="G137" s="8">
        <f t="shared" si="29"/>
        <v>348402.87</v>
      </c>
      <c r="H137" s="38"/>
    </row>
    <row r="138" spans="1:8" s="10" customFormat="1" ht="38.25" customHeight="1" x14ac:dyDescent="0.2">
      <c r="A138" s="97" t="s">
        <v>265</v>
      </c>
      <c r="B138" s="97"/>
      <c r="C138" s="97"/>
      <c r="D138" s="97"/>
      <c r="E138" s="97"/>
      <c r="F138" s="97"/>
      <c r="G138" s="97"/>
      <c r="H138" s="97"/>
    </row>
    <row r="139" spans="1:8" ht="135.75" customHeight="1" x14ac:dyDescent="0.25">
      <c r="A139" s="68" t="s">
        <v>272</v>
      </c>
      <c r="B139" s="55" t="s">
        <v>267</v>
      </c>
      <c r="C139" s="70">
        <v>0</v>
      </c>
      <c r="D139" s="30">
        <v>42801</v>
      </c>
      <c r="E139" s="70">
        <v>0</v>
      </c>
      <c r="F139" s="70">
        <v>0</v>
      </c>
      <c r="G139" s="70">
        <f t="shared" ref="G139:G145" si="30">SUM(C139:F139)</f>
        <v>42801</v>
      </c>
      <c r="H139" s="31" t="s">
        <v>268</v>
      </c>
    </row>
    <row r="140" spans="1:8" ht="125.25" customHeight="1" x14ac:dyDescent="0.25">
      <c r="A140" s="68" t="s">
        <v>275</v>
      </c>
      <c r="B140" s="55" t="s">
        <v>270</v>
      </c>
      <c r="C140" s="11">
        <v>0</v>
      </c>
      <c r="D140" s="30">
        <v>1627012.5</v>
      </c>
      <c r="E140" s="11">
        <v>0</v>
      </c>
      <c r="F140" s="11">
        <v>0</v>
      </c>
      <c r="G140" s="11">
        <f t="shared" si="30"/>
        <v>1627012.5</v>
      </c>
      <c r="H140" s="31" t="s">
        <v>271</v>
      </c>
    </row>
    <row r="141" spans="1:8" ht="77.25" customHeight="1" x14ac:dyDescent="0.25">
      <c r="A141" s="68" t="s">
        <v>278</v>
      </c>
      <c r="B141" s="55" t="s">
        <v>273</v>
      </c>
      <c r="C141" s="70">
        <v>0</v>
      </c>
      <c r="D141" s="70">
        <v>297803.78999999998</v>
      </c>
      <c r="E141" s="70">
        <v>0</v>
      </c>
      <c r="F141" s="70">
        <v>0</v>
      </c>
      <c r="G141" s="70">
        <f t="shared" si="30"/>
        <v>297803.78999999998</v>
      </c>
      <c r="H141" s="31" t="s">
        <v>274</v>
      </c>
    </row>
    <row r="142" spans="1:8" ht="138.75" customHeight="1" x14ac:dyDescent="0.25">
      <c r="A142" s="68" t="s">
        <v>281</v>
      </c>
      <c r="B142" s="55" t="s">
        <v>276</v>
      </c>
      <c r="C142" s="11">
        <v>0</v>
      </c>
      <c r="D142" s="11">
        <v>683240</v>
      </c>
      <c r="E142" s="11">
        <v>0</v>
      </c>
      <c r="F142" s="11">
        <v>0</v>
      </c>
      <c r="G142" s="11">
        <f t="shared" si="30"/>
        <v>683240</v>
      </c>
      <c r="H142" s="31" t="s">
        <v>277</v>
      </c>
    </row>
    <row r="143" spans="1:8" ht="77.25" customHeight="1" x14ac:dyDescent="0.25">
      <c r="A143" s="68" t="s">
        <v>284</v>
      </c>
      <c r="B143" s="55" t="s">
        <v>279</v>
      </c>
      <c r="C143" s="70">
        <v>0</v>
      </c>
      <c r="D143" s="70">
        <v>9000</v>
      </c>
      <c r="E143" s="70">
        <v>0</v>
      </c>
      <c r="F143" s="70">
        <v>0</v>
      </c>
      <c r="G143" s="70">
        <f t="shared" si="30"/>
        <v>9000</v>
      </c>
      <c r="H143" s="31" t="s">
        <v>280</v>
      </c>
    </row>
    <row r="144" spans="1:8" ht="77.25" customHeight="1" x14ac:dyDescent="0.25">
      <c r="A144" s="68" t="s">
        <v>288</v>
      </c>
      <c r="B144" s="55" t="s">
        <v>282</v>
      </c>
      <c r="C144" s="11">
        <v>0</v>
      </c>
      <c r="D144" s="11">
        <v>306147</v>
      </c>
      <c r="E144" s="11">
        <v>0</v>
      </c>
      <c r="F144" s="11">
        <v>0</v>
      </c>
      <c r="G144" s="11">
        <f t="shared" si="30"/>
        <v>306147</v>
      </c>
      <c r="H144" s="31" t="s">
        <v>283</v>
      </c>
    </row>
    <row r="145" spans="1:8" ht="126.75" customHeight="1" x14ac:dyDescent="0.25">
      <c r="A145" s="68" t="s">
        <v>291</v>
      </c>
      <c r="B145" s="55" t="s">
        <v>285</v>
      </c>
      <c r="C145" s="70">
        <v>0</v>
      </c>
      <c r="D145" s="70">
        <v>207661.5</v>
      </c>
      <c r="E145" s="70">
        <v>0</v>
      </c>
      <c r="F145" s="70">
        <v>0</v>
      </c>
      <c r="G145" s="70">
        <f t="shared" si="30"/>
        <v>207661.5</v>
      </c>
      <c r="H145" s="31" t="s">
        <v>286</v>
      </c>
    </row>
    <row r="146" spans="1:8" ht="24" customHeight="1" x14ac:dyDescent="0.25">
      <c r="A146" s="14"/>
      <c r="B146" s="8" t="s">
        <v>20</v>
      </c>
      <c r="C146" s="8">
        <f>SUM(C139:C145)</f>
        <v>0</v>
      </c>
      <c r="D146" s="8">
        <f t="shared" ref="D146:F146" si="31">SUM(D139:D145)</f>
        <v>3173665.79</v>
      </c>
      <c r="E146" s="8">
        <f t="shared" si="31"/>
        <v>0</v>
      </c>
      <c r="F146" s="8">
        <f t="shared" si="31"/>
        <v>0</v>
      </c>
      <c r="G146" s="8">
        <f>SUM(G139:G145)</f>
        <v>3173665.79</v>
      </c>
      <c r="H146" s="38"/>
    </row>
    <row r="147" spans="1:8" ht="24" customHeight="1" x14ac:dyDescent="0.25">
      <c r="A147" s="97" t="s">
        <v>287</v>
      </c>
      <c r="B147" s="97"/>
      <c r="C147" s="97"/>
      <c r="D147" s="97"/>
      <c r="E147" s="97"/>
      <c r="F147" s="97"/>
      <c r="G147" s="97"/>
      <c r="H147" s="97"/>
    </row>
    <row r="148" spans="1:8" ht="122.25" customHeight="1" x14ac:dyDescent="0.25">
      <c r="A148" s="54" t="s">
        <v>294</v>
      </c>
      <c r="B148" s="55" t="s">
        <v>289</v>
      </c>
      <c r="C148" s="11">
        <v>0</v>
      </c>
      <c r="D148" s="30">
        <v>888950</v>
      </c>
      <c r="E148" s="11">
        <v>0</v>
      </c>
      <c r="F148" s="11">
        <v>0</v>
      </c>
      <c r="G148" s="11">
        <f t="shared" ref="G148:G160" si="32">SUM(C148:F148)</f>
        <v>888950</v>
      </c>
      <c r="H148" s="48" t="s">
        <v>290</v>
      </c>
    </row>
    <row r="149" spans="1:8" ht="103.5" customHeight="1" x14ac:dyDescent="0.25">
      <c r="A149" s="54" t="s">
        <v>297</v>
      </c>
      <c r="B149" s="55" t="s">
        <v>292</v>
      </c>
      <c r="C149" s="11">
        <v>0</v>
      </c>
      <c r="D149" s="30">
        <v>160000</v>
      </c>
      <c r="E149" s="11">
        <v>0</v>
      </c>
      <c r="F149" s="11">
        <v>0</v>
      </c>
      <c r="G149" s="11">
        <f t="shared" si="32"/>
        <v>160000</v>
      </c>
      <c r="H149" s="48" t="s">
        <v>293</v>
      </c>
    </row>
    <row r="150" spans="1:8" ht="102" customHeight="1" x14ac:dyDescent="0.25">
      <c r="A150" s="54" t="s">
        <v>300</v>
      </c>
      <c r="B150" s="55" t="s">
        <v>295</v>
      </c>
      <c r="C150" s="11">
        <v>0</v>
      </c>
      <c r="D150" s="30">
        <v>127500</v>
      </c>
      <c r="E150" s="11">
        <v>0</v>
      </c>
      <c r="F150" s="11">
        <v>0</v>
      </c>
      <c r="G150" s="11">
        <f t="shared" si="32"/>
        <v>127500</v>
      </c>
      <c r="H150" s="48" t="s">
        <v>296</v>
      </c>
    </row>
    <row r="151" spans="1:8" ht="102" customHeight="1" x14ac:dyDescent="0.25">
      <c r="A151" s="54" t="s">
        <v>303</v>
      </c>
      <c r="B151" s="56" t="s">
        <v>298</v>
      </c>
      <c r="C151" s="70">
        <v>0</v>
      </c>
      <c r="D151" s="30">
        <v>2581873.2000000002</v>
      </c>
      <c r="E151" s="70">
        <v>0</v>
      </c>
      <c r="F151" s="70">
        <v>0</v>
      </c>
      <c r="G151" s="70">
        <f t="shared" si="32"/>
        <v>2581873.2000000002</v>
      </c>
      <c r="H151" s="48" t="s">
        <v>299</v>
      </c>
    </row>
    <row r="152" spans="1:8" ht="102" customHeight="1" x14ac:dyDescent="0.25">
      <c r="A152" s="54" t="s">
        <v>306</v>
      </c>
      <c r="B152" s="56" t="s">
        <v>301</v>
      </c>
      <c r="C152" s="5">
        <v>0</v>
      </c>
      <c r="D152" s="24">
        <v>341339</v>
      </c>
      <c r="E152" s="5">
        <v>0</v>
      </c>
      <c r="F152" s="5">
        <v>0</v>
      </c>
      <c r="G152" s="5">
        <f t="shared" si="32"/>
        <v>341339</v>
      </c>
      <c r="H152" s="31" t="s">
        <v>302</v>
      </c>
    </row>
    <row r="153" spans="1:8" ht="102" customHeight="1" x14ac:dyDescent="0.25">
      <c r="A153" s="54" t="s">
        <v>309</v>
      </c>
      <c r="B153" s="56" t="s">
        <v>304</v>
      </c>
      <c r="C153" s="70">
        <v>0</v>
      </c>
      <c r="D153" s="30">
        <v>1336496</v>
      </c>
      <c r="E153" s="70">
        <v>0</v>
      </c>
      <c r="F153" s="70">
        <v>0</v>
      </c>
      <c r="G153" s="70">
        <f t="shared" si="32"/>
        <v>1336496</v>
      </c>
      <c r="H153" s="31" t="s">
        <v>305</v>
      </c>
    </row>
    <row r="154" spans="1:8" ht="102" customHeight="1" x14ac:dyDescent="0.25">
      <c r="A154" s="54" t="s">
        <v>312</v>
      </c>
      <c r="B154" s="83" t="s">
        <v>307</v>
      </c>
      <c r="C154" s="11">
        <v>0</v>
      </c>
      <c r="D154" s="30">
        <v>53900</v>
      </c>
      <c r="E154" s="11">
        <v>0</v>
      </c>
      <c r="F154" s="11">
        <v>0</v>
      </c>
      <c r="G154" s="11">
        <f t="shared" si="32"/>
        <v>53900</v>
      </c>
      <c r="H154" s="31" t="s">
        <v>308</v>
      </c>
    </row>
    <row r="155" spans="1:8" ht="102" customHeight="1" x14ac:dyDescent="0.25">
      <c r="A155" s="54" t="s">
        <v>315</v>
      </c>
      <c r="B155" s="56" t="s">
        <v>310</v>
      </c>
      <c r="C155" s="70">
        <v>0</v>
      </c>
      <c r="D155" s="30">
        <v>0</v>
      </c>
      <c r="E155" s="70">
        <v>0</v>
      </c>
      <c r="F155" s="70">
        <f>691792.44+45436.67</f>
        <v>737229.11</v>
      </c>
      <c r="G155" s="70">
        <f t="shared" si="32"/>
        <v>737229.11</v>
      </c>
      <c r="H155" s="31" t="s">
        <v>311</v>
      </c>
    </row>
    <row r="156" spans="1:8" ht="102" customHeight="1" x14ac:dyDescent="0.25">
      <c r="A156" s="54" t="s">
        <v>318</v>
      </c>
      <c r="B156" s="56" t="s">
        <v>313</v>
      </c>
      <c r="C156" s="11">
        <v>0</v>
      </c>
      <c r="D156" s="30">
        <v>359247</v>
      </c>
      <c r="E156" s="33">
        <v>0</v>
      </c>
      <c r="F156" s="11">
        <v>0</v>
      </c>
      <c r="G156" s="11">
        <f t="shared" si="32"/>
        <v>359247</v>
      </c>
      <c r="H156" s="31" t="s">
        <v>314</v>
      </c>
    </row>
    <row r="157" spans="1:8" ht="102" customHeight="1" x14ac:dyDescent="0.25">
      <c r="A157" s="54" t="s">
        <v>321</v>
      </c>
      <c r="B157" s="56" t="s">
        <v>316</v>
      </c>
      <c r="C157" s="70">
        <v>0</v>
      </c>
      <c r="D157" s="30">
        <v>162979</v>
      </c>
      <c r="E157" s="84">
        <v>0</v>
      </c>
      <c r="F157" s="70">
        <v>0</v>
      </c>
      <c r="G157" s="70">
        <f t="shared" si="32"/>
        <v>162979</v>
      </c>
      <c r="H157" s="31" t="s">
        <v>317</v>
      </c>
    </row>
    <row r="158" spans="1:8" ht="102" customHeight="1" x14ac:dyDescent="0.25">
      <c r="A158" s="54" t="s">
        <v>324</v>
      </c>
      <c r="B158" s="56" t="s">
        <v>319</v>
      </c>
      <c r="C158" s="11">
        <v>0</v>
      </c>
      <c r="D158" s="30">
        <v>0</v>
      </c>
      <c r="E158" s="33">
        <v>0</v>
      </c>
      <c r="F158" s="11">
        <v>140069</v>
      </c>
      <c r="G158" s="11">
        <f t="shared" si="32"/>
        <v>140069</v>
      </c>
      <c r="H158" s="31" t="s">
        <v>320</v>
      </c>
    </row>
    <row r="159" spans="1:8" ht="44.25" customHeight="1" x14ac:dyDescent="0.25">
      <c r="A159" s="54" t="s">
        <v>326</v>
      </c>
      <c r="B159" s="56" t="s">
        <v>322</v>
      </c>
      <c r="C159" s="70">
        <v>0</v>
      </c>
      <c r="D159" s="30">
        <v>0</v>
      </c>
      <c r="E159" s="84">
        <v>0</v>
      </c>
      <c r="F159" s="70">
        <v>5701320.8300000001</v>
      </c>
      <c r="G159" s="70">
        <f t="shared" si="32"/>
        <v>5701320.8300000001</v>
      </c>
      <c r="H159" s="31" t="s">
        <v>323</v>
      </c>
    </row>
    <row r="160" spans="1:8" ht="112.5" customHeight="1" x14ac:dyDescent="0.25">
      <c r="A160" s="54" t="s">
        <v>329</v>
      </c>
      <c r="B160" s="56" t="s">
        <v>289</v>
      </c>
      <c r="C160" s="11">
        <v>0</v>
      </c>
      <c r="D160" s="30">
        <v>15748494.939999999</v>
      </c>
      <c r="E160" s="33">
        <v>0</v>
      </c>
      <c r="F160" s="11">
        <v>0</v>
      </c>
      <c r="G160" s="11">
        <f t="shared" si="32"/>
        <v>15748494.939999999</v>
      </c>
      <c r="H160" s="31" t="s">
        <v>325</v>
      </c>
    </row>
    <row r="161" spans="1:8" ht="108" customHeight="1" x14ac:dyDescent="0.25">
      <c r="A161" s="54" t="s">
        <v>332</v>
      </c>
      <c r="B161" s="56" t="s">
        <v>327</v>
      </c>
      <c r="C161" s="70">
        <v>0</v>
      </c>
      <c r="D161" s="30">
        <v>390229.66</v>
      </c>
      <c r="E161" s="84">
        <v>0</v>
      </c>
      <c r="F161" s="70">
        <v>0</v>
      </c>
      <c r="G161" s="70">
        <f t="shared" ref="G161:G167" si="33">SUM(C161:F161)</f>
        <v>390229.66</v>
      </c>
      <c r="H161" s="31" t="s">
        <v>328</v>
      </c>
    </row>
    <row r="162" spans="1:8" ht="108" customHeight="1" x14ac:dyDescent="0.25">
      <c r="A162" s="54" t="s">
        <v>335</v>
      </c>
      <c r="B162" s="56" t="s">
        <v>330</v>
      </c>
      <c r="C162" s="11">
        <v>0</v>
      </c>
      <c r="D162" s="30">
        <v>1169162</v>
      </c>
      <c r="E162" s="33">
        <v>0</v>
      </c>
      <c r="F162" s="11">
        <v>0</v>
      </c>
      <c r="G162" s="11">
        <f t="shared" si="33"/>
        <v>1169162</v>
      </c>
      <c r="H162" s="31" t="s">
        <v>331</v>
      </c>
    </row>
    <row r="163" spans="1:8" ht="108" customHeight="1" x14ac:dyDescent="0.25">
      <c r="A163" s="54" t="s">
        <v>338</v>
      </c>
      <c r="B163" s="56" t="s">
        <v>333</v>
      </c>
      <c r="C163" s="70">
        <v>0</v>
      </c>
      <c r="D163" s="30">
        <v>1000363.27</v>
      </c>
      <c r="E163" s="84">
        <v>0</v>
      </c>
      <c r="F163" s="70">
        <v>0</v>
      </c>
      <c r="G163" s="70">
        <f t="shared" si="33"/>
        <v>1000363.27</v>
      </c>
      <c r="H163" s="31" t="s">
        <v>334</v>
      </c>
    </row>
    <row r="164" spans="1:8" ht="108" customHeight="1" x14ac:dyDescent="0.25">
      <c r="A164" s="54" t="s">
        <v>341</v>
      </c>
      <c r="B164" s="56" t="s">
        <v>336</v>
      </c>
      <c r="C164" s="11">
        <v>0</v>
      </c>
      <c r="D164" s="30">
        <v>158447</v>
      </c>
      <c r="E164" s="33">
        <v>0</v>
      </c>
      <c r="F164" s="11">
        <v>0</v>
      </c>
      <c r="G164" s="11">
        <f t="shared" si="33"/>
        <v>158447</v>
      </c>
      <c r="H164" s="31" t="s">
        <v>337</v>
      </c>
    </row>
    <row r="165" spans="1:8" ht="108" customHeight="1" x14ac:dyDescent="0.25">
      <c r="A165" s="54" t="s">
        <v>343</v>
      </c>
      <c r="B165" s="55" t="s">
        <v>339</v>
      </c>
      <c r="C165" s="11">
        <v>0</v>
      </c>
      <c r="D165" s="30">
        <v>606690</v>
      </c>
      <c r="E165" s="33">
        <v>0</v>
      </c>
      <c r="F165" s="11">
        <v>0</v>
      </c>
      <c r="G165" s="11">
        <f t="shared" si="33"/>
        <v>606690</v>
      </c>
      <c r="H165" s="31" t="s">
        <v>340</v>
      </c>
    </row>
    <row r="166" spans="1:8" ht="108" customHeight="1" x14ac:dyDescent="0.25">
      <c r="A166" s="54" t="s">
        <v>346</v>
      </c>
      <c r="B166" s="55" t="s">
        <v>391</v>
      </c>
      <c r="C166" s="11">
        <v>0</v>
      </c>
      <c r="D166" s="30">
        <v>899900</v>
      </c>
      <c r="E166" s="33">
        <v>0</v>
      </c>
      <c r="F166" s="11">
        <v>0</v>
      </c>
      <c r="G166" s="11">
        <f t="shared" si="33"/>
        <v>899900</v>
      </c>
      <c r="H166" s="31" t="s">
        <v>342</v>
      </c>
    </row>
    <row r="167" spans="1:8" ht="108" customHeight="1" x14ac:dyDescent="0.25">
      <c r="A167" s="54" t="s">
        <v>349</v>
      </c>
      <c r="B167" s="55" t="s">
        <v>344</v>
      </c>
      <c r="C167" s="11">
        <v>0</v>
      </c>
      <c r="D167" s="30">
        <v>130000</v>
      </c>
      <c r="E167" s="33">
        <v>0</v>
      </c>
      <c r="F167" s="11">
        <v>0</v>
      </c>
      <c r="G167" s="11">
        <f t="shared" si="33"/>
        <v>130000</v>
      </c>
      <c r="H167" s="31" t="s">
        <v>345</v>
      </c>
    </row>
    <row r="168" spans="1:8" ht="108" customHeight="1" x14ac:dyDescent="0.25">
      <c r="A168" s="54" t="s">
        <v>352</v>
      </c>
      <c r="B168" s="56" t="s">
        <v>347</v>
      </c>
      <c r="C168" s="5">
        <v>8962321.4399999995</v>
      </c>
      <c r="D168" s="24">
        <v>0</v>
      </c>
      <c r="E168" s="32">
        <v>0</v>
      </c>
      <c r="F168" s="5">
        <v>0</v>
      </c>
      <c r="G168" s="5">
        <f t="shared" ref="G168:G172" si="34">SUM(C168:F168)</f>
        <v>8962321.4399999995</v>
      </c>
      <c r="H168" s="31" t="s">
        <v>348</v>
      </c>
    </row>
    <row r="169" spans="1:8" ht="108" customHeight="1" x14ac:dyDescent="0.25">
      <c r="A169" s="54" t="s">
        <v>355</v>
      </c>
      <c r="B169" s="56" t="s">
        <v>350</v>
      </c>
      <c r="C169" s="70">
        <v>701254</v>
      </c>
      <c r="D169" s="30">
        <v>0</v>
      </c>
      <c r="E169" s="84">
        <v>0</v>
      </c>
      <c r="F169" s="70">
        <v>0</v>
      </c>
      <c r="G169" s="70">
        <f t="shared" si="34"/>
        <v>701254</v>
      </c>
      <c r="H169" s="31" t="s">
        <v>351</v>
      </c>
    </row>
    <row r="170" spans="1:8" ht="108" customHeight="1" x14ac:dyDescent="0.25">
      <c r="A170" s="54" t="s">
        <v>358</v>
      </c>
      <c r="B170" s="56" t="s">
        <v>353</v>
      </c>
      <c r="C170" s="11">
        <v>0</v>
      </c>
      <c r="D170" s="30">
        <v>0</v>
      </c>
      <c r="E170" s="33">
        <v>680300</v>
      </c>
      <c r="F170" s="11">
        <v>0</v>
      </c>
      <c r="G170" s="11">
        <f t="shared" si="34"/>
        <v>680300</v>
      </c>
      <c r="H170" s="31" t="s">
        <v>354</v>
      </c>
    </row>
    <row r="171" spans="1:8" ht="108" customHeight="1" x14ac:dyDescent="0.25">
      <c r="A171" s="54" t="s">
        <v>384</v>
      </c>
      <c r="B171" s="56" t="s">
        <v>356</v>
      </c>
      <c r="C171" s="70">
        <v>757258</v>
      </c>
      <c r="D171" s="30">
        <v>0</v>
      </c>
      <c r="E171" s="84">
        <v>0</v>
      </c>
      <c r="F171" s="70">
        <v>0</v>
      </c>
      <c r="G171" s="70">
        <f t="shared" si="34"/>
        <v>757258</v>
      </c>
      <c r="H171" s="31" t="s">
        <v>357</v>
      </c>
    </row>
    <row r="172" spans="1:8" ht="108" customHeight="1" x14ac:dyDescent="0.25">
      <c r="A172" s="54" t="s">
        <v>360</v>
      </c>
      <c r="B172" s="56" t="s">
        <v>356</v>
      </c>
      <c r="C172" s="5">
        <v>0</v>
      </c>
      <c r="D172" s="24">
        <v>59000</v>
      </c>
      <c r="E172" s="32">
        <v>0</v>
      </c>
      <c r="F172" s="5">
        <v>0</v>
      </c>
      <c r="G172" s="5">
        <f t="shared" si="34"/>
        <v>59000</v>
      </c>
      <c r="H172" s="31" t="s">
        <v>359</v>
      </c>
    </row>
    <row r="173" spans="1:8" ht="50.25" customHeight="1" x14ac:dyDescent="0.25">
      <c r="A173" s="54" t="s">
        <v>363</v>
      </c>
      <c r="B173" s="57" t="s">
        <v>361</v>
      </c>
      <c r="C173" s="5">
        <v>0</v>
      </c>
      <c r="D173" s="5">
        <v>233700</v>
      </c>
      <c r="E173" s="32">
        <v>0</v>
      </c>
      <c r="F173" s="5">
        <v>0</v>
      </c>
      <c r="G173" s="5">
        <f>SUM(C173:F173)</f>
        <v>233700</v>
      </c>
      <c r="H173" s="28" t="s">
        <v>362</v>
      </c>
    </row>
    <row r="174" spans="1:8" ht="75" customHeight="1" x14ac:dyDescent="0.25">
      <c r="A174" s="54" t="s">
        <v>368</v>
      </c>
      <c r="B174" s="69" t="s">
        <v>364</v>
      </c>
      <c r="C174" s="70">
        <v>0</v>
      </c>
      <c r="D174" s="70">
        <v>77900</v>
      </c>
      <c r="E174" s="84">
        <v>0</v>
      </c>
      <c r="F174" s="70">
        <v>0</v>
      </c>
      <c r="G174" s="70">
        <f>SUM(C174:F174)</f>
        <v>77900</v>
      </c>
      <c r="H174" s="28" t="s">
        <v>365</v>
      </c>
    </row>
    <row r="175" spans="1:8" ht="24" customHeight="1" x14ac:dyDescent="0.25">
      <c r="A175" s="35"/>
      <c r="B175" s="36"/>
      <c r="C175" s="36">
        <f>SUM(C148:C174)</f>
        <v>10420833.439999999</v>
      </c>
      <c r="D175" s="36">
        <f>SUM(D148:D174)</f>
        <v>26486171.07</v>
      </c>
      <c r="E175" s="37">
        <f>SUM(E148:E174)</f>
        <v>680300</v>
      </c>
      <c r="F175" s="36">
        <f>SUM(F148:F174)</f>
        <v>6578618.9400000004</v>
      </c>
      <c r="G175" s="36">
        <f>SUM(G148:G174)</f>
        <v>44165923.449999996</v>
      </c>
      <c r="H175" s="38"/>
    </row>
    <row r="176" spans="1:8" s="10" customFormat="1" ht="11.25" customHeight="1" x14ac:dyDescent="0.2">
      <c r="A176" s="89"/>
      <c r="B176" s="89"/>
      <c r="C176" s="89"/>
      <c r="D176" s="89"/>
      <c r="E176" s="90"/>
      <c r="F176" s="89"/>
      <c r="G176" s="89"/>
      <c r="H176" s="91"/>
    </row>
    <row r="177" spans="1:8" ht="60.75" customHeight="1" x14ac:dyDescent="0.25">
      <c r="A177" s="85" t="s">
        <v>385</v>
      </c>
      <c r="B177" s="53" t="s">
        <v>369</v>
      </c>
      <c r="C177" s="39">
        <v>0</v>
      </c>
      <c r="D177" s="40">
        <v>3162.36</v>
      </c>
      <c r="E177" s="41">
        <v>0</v>
      </c>
      <c r="F177" s="42">
        <v>0</v>
      </c>
      <c r="G177" s="43">
        <f>SUM(D177:F177)</f>
        <v>3162.36</v>
      </c>
      <c r="H177" s="51" t="s">
        <v>370</v>
      </c>
    </row>
    <row r="178" spans="1:8" ht="43.5" customHeight="1" thickBot="1" x14ac:dyDescent="0.3">
      <c r="A178" s="87" t="s">
        <v>6</v>
      </c>
      <c r="B178" s="87"/>
      <c r="C178" s="88">
        <f>C175+C146+C137+C131+C135+C125+C120+C110+C107+C101+C98+C90+C85+C81+C78+C65+C62+C59+C54+C51+C46+C43+C39+C31+C24+C15+C9+C177</f>
        <v>46640866.989999995</v>
      </c>
      <c r="D178" s="88">
        <f t="shared" ref="D178:G178" si="35">D175+D146+D137+D131+D135+D125+D120+D110+D107+D101+D98+D90+D85+D81+D78+D65+D62+D59+D54+D51+D46+D43+D39+D31+D24+D15+D9+D177</f>
        <v>181346210.68000001</v>
      </c>
      <c r="E178" s="88">
        <f t="shared" si="35"/>
        <v>5953314.6399999997</v>
      </c>
      <c r="F178" s="88">
        <f t="shared" si="35"/>
        <v>47470946.049999997</v>
      </c>
      <c r="G178" s="88">
        <f t="shared" si="35"/>
        <v>281411338.35999995</v>
      </c>
      <c r="H178" s="92"/>
    </row>
    <row r="179" spans="1:8" ht="63" customHeight="1" thickBot="1" x14ac:dyDescent="0.3">
      <c r="A179" s="44" t="s">
        <v>371</v>
      </c>
      <c r="B179" s="45"/>
      <c r="C179" s="45"/>
      <c r="D179" s="45"/>
      <c r="E179" s="45"/>
      <c r="F179" s="93">
        <f>G178</f>
        <v>281411338.35999995</v>
      </c>
      <c r="G179" s="94"/>
      <c r="H179" s="95"/>
    </row>
  </sheetData>
  <mergeCells count="23">
    <mergeCell ref="A63:H63"/>
    <mergeCell ref="A1:H1"/>
    <mergeCell ref="A3:H3"/>
    <mergeCell ref="B4:B8"/>
    <mergeCell ref="A16:H16"/>
    <mergeCell ref="B20:B22"/>
    <mergeCell ref="A40:H40"/>
    <mergeCell ref="A44:H44"/>
    <mergeCell ref="A47:H47"/>
    <mergeCell ref="A48:H48"/>
    <mergeCell ref="A55:H55"/>
    <mergeCell ref="A60:H60"/>
    <mergeCell ref="F179:H179"/>
    <mergeCell ref="A121:H121"/>
    <mergeCell ref="A138:H138"/>
    <mergeCell ref="A147:H147"/>
    <mergeCell ref="A66:H66"/>
    <mergeCell ref="A67:A77"/>
    <mergeCell ref="A91:H91"/>
    <mergeCell ref="A99:H99"/>
    <mergeCell ref="A108:H108"/>
    <mergeCell ref="A111:H111"/>
    <mergeCell ref="B68:B73"/>
  </mergeCells>
  <pageMargins left="0.23622047244094491" right="0.23622047244094491" top="0.74803149606299213" bottom="0.74803149606299213" header="0.51181102362204722" footer="0.51181102362204722"/>
  <pageSetup paperSize="9" scale="70" firstPageNumber="0" fitToHeight="0" orientation="landscape" r:id="rId1"/>
  <rowBreaks count="7" manualBreakCount="7">
    <brk id="15" max="16383" man="1"/>
    <brk id="33" max="16383" man="1"/>
    <brk id="47" max="16383" man="1"/>
    <brk id="65" max="16383" man="1"/>
    <brk id="81" max="16383" man="1"/>
    <brk id="98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Nasza tabelka</vt:lpstr>
      <vt:lpstr>'Nasza tabelka'!_Toc5717819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Adamkiewicz</dc:creator>
  <cp:lastModifiedBy>Violetta Gandziarska</cp:lastModifiedBy>
  <cp:lastPrinted>2024-03-01T13:33:49Z</cp:lastPrinted>
  <dcterms:created xsi:type="dcterms:W3CDTF">2024-02-16T11:22:10Z</dcterms:created>
  <dcterms:modified xsi:type="dcterms:W3CDTF">2024-10-30T07:34:53Z</dcterms:modified>
</cp:coreProperties>
</file>